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8"/>
  </bookViews>
  <sheets>
    <sheet name="I." sheetId="1" r:id="rId1"/>
    <sheet name="II.a" sheetId="2" r:id="rId2"/>
    <sheet name="II.b" sheetId="10" r:id="rId3"/>
    <sheet name="III." sheetId="3" r:id="rId4"/>
    <sheet name="IV." sheetId="4" r:id="rId5"/>
    <sheet name="V." sheetId="5" r:id="rId6"/>
    <sheet name="VI." sheetId="6" r:id="rId7"/>
    <sheet name="VII." sheetId="7" r:id="rId8"/>
    <sheet name="VIII.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45621"/>
</workbook>
</file>

<file path=xl/calcChain.xml><?xml version="1.0" encoding="utf-8"?>
<calcChain xmlns="http://schemas.openxmlformats.org/spreadsheetml/2006/main">
  <c r="P13" i="8"/>
  <c r="O13"/>
  <c r="N13"/>
  <c r="M13"/>
  <c r="L13"/>
  <c r="K13"/>
  <c r="J13"/>
  <c r="I13"/>
  <c r="H13"/>
  <c r="G13"/>
  <c r="F13"/>
  <c r="E13"/>
  <c r="D13"/>
  <c r="C13"/>
  <c r="B13"/>
  <c r="P12"/>
  <c r="N12"/>
  <c r="M12"/>
  <c r="L12"/>
  <c r="K12"/>
  <c r="J12"/>
  <c r="I12"/>
  <c r="H12"/>
  <c r="G12"/>
  <c r="F12"/>
  <c r="E12"/>
  <c r="D12"/>
  <c r="C12"/>
  <c r="B12"/>
  <c r="P11"/>
  <c r="O11"/>
  <c r="N11"/>
  <c r="M11"/>
  <c r="L11"/>
  <c r="K11"/>
  <c r="J11"/>
  <c r="I11"/>
  <c r="H11"/>
  <c r="G11"/>
  <c r="F11"/>
  <c r="E11"/>
  <c r="D11"/>
  <c r="C11"/>
  <c r="B11"/>
  <c r="P10"/>
  <c r="O10"/>
  <c r="N10"/>
  <c r="M10"/>
  <c r="L10"/>
  <c r="K10"/>
  <c r="J10"/>
  <c r="I10"/>
  <c r="H10"/>
  <c r="G10"/>
  <c r="F10"/>
  <c r="E10"/>
  <c r="D10"/>
  <c r="C10"/>
  <c r="B10"/>
  <c r="H8"/>
  <c r="D8"/>
  <c r="B6"/>
  <c r="B4"/>
  <c r="B3"/>
  <c r="P11" i="7" l="1"/>
  <c r="O11"/>
  <c r="N11"/>
  <c r="M11"/>
  <c r="L11"/>
  <c r="K11"/>
  <c r="J11"/>
  <c r="I11"/>
  <c r="H11"/>
  <c r="G11"/>
  <c r="F11"/>
  <c r="E11"/>
  <c r="D11"/>
  <c r="C11"/>
  <c r="B11"/>
  <c r="P10"/>
  <c r="O10"/>
  <c r="N10"/>
  <c r="M10"/>
  <c r="L10"/>
  <c r="K10"/>
  <c r="J10"/>
  <c r="I10"/>
  <c r="H10"/>
  <c r="G10"/>
  <c r="F10"/>
  <c r="E10"/>
  <c r="D10"/>
  <c r="C10"/>
  <c r="B10"/>
  <c r="H8"/>
  <c r="D8"/>
  <c r="B6"/>
  <c r="B4"/>
  <c r="B3"/>
  <c r="G13" i="6" l="1"/>
  <c r="F13"/>
  <c r="E13"/>
  <c r="D13"/>
  <c r="C13"/>
  <c r="B1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D8"/>
  <c r="B6"/>
  <c r="B4"/>
  <c r="B3"/>
  <c r="P10" i="5" l="1"/>
  <c r="O10"/>
  <c r="N10"/>
  <c r="M10"/>
  <c r="L10"/>
  <c r="K10"/>
  <c r="J10"/>
  <c r="I10"/>
  <c r="H10"/>
  <c r="G10"/>
  <c r="F10"/>
  <c r="E10"/>
  <c r="D10"/>
  <c r="C10"/>
  <c r="B10"/>
  <c r="H8"/>
  <c r="D8"/>
  <c r="B6"/>
  <c r="B4"/>
  <c r="B3"/>
  <c r="F10" i="4" l="1"/>
  <c r="F11"/>
  <c r="J11"/>
  <c r="J10"/>
  <c r="N10"/>
  <c r="N11"/>
  <c r="P10"/>
  <c r="C10"/>
  <c r="B10"/>
  <c r="H8"/>
  <c r="D8"/>
  <c r="B6"/>
  <c r="B4"/>
  <c r="B3"/>
  <c r="P12" i="3" l="1"/>
  <c r="O12"/>
  <c r="N12"/>
  <c r="M12"/>
  <c r="L12"/>
  <c r="K12"/>
  <c r="J12"/>
  <c r="I12"/>
  <c r="H12"/>
  <c r="G12"/>
  <c r="F12"/>
  <c r="E12"/>
  <c r="D12"/>
  <c r="C12"/>
  <c r="B12"/>
  <c r="P11"/>
  <c r="O11"/>
  <c r="N11"/>
  <c r="M11"/>
  <c r="L11"/>
  <c r="K11"/>
  <c r="J11"/>
  <c r="I11"/>
  <c r="H11"/>
  <c r="G11"/>
  <c r="F11"/>
  <c r="E11"/>
  <c r="D11"/>
  <c r="C11"/>
  <c r="B11"/>
  <c r="P10"/>
  <c r="O10"/>
  <c r="N10"/>
  <c r="M10"/>
  <c r="L10"/>
  <c r="K10"/>
  <c r="J10"/>
  <c r="I10"/>
  <c r="H10"/>
  <c r="G10"/>
  <c r="F10"/>
  <c r="E10"/>
  <c r="D10"/>
  <c r="C10"/>
  <c r="B10"/>
  <c r="H8"/>
  <c r="D8"/>
  <c r="B6"/>
  <c r="B4"/>
  <c r="B3"/>
  <c r="B3" i="10" l="1"/>
  <c r="B4"/>
  <c r="B6"/>
  <c r="D8"/>
  <c r="H8"/>
  <c r="B10"/>
  <c r="C10"/>
  <c r="D10"/>
  <c r="E10"/>
  <c r="F10"/>
  <c r="G10"/>
  <c r="H10"/>
  <c r="I10"/>
  <c r="J10"/>
  <c r="K10"/>
  <c r="L10"/>
  <c r="B11"/>
  <c r="C11"/>
  <c r="D11"/>
  <c r="E11"/>
  <c r="F11"/>
  <c r="G11"/>
  <c r="H11"/>
  <c r="I11"/>
  <c r="J11"/>
  <c r="K11"/>
  <c r="L11"/>
  <c r="B12"/>
  <c r="C12"/>
  <c r="D12"/>
  <c r="E12"/>
  <c r="F12"/>
  <c r="G12"/>
  <c r="H12"/>
  <c r="I12"/>
  <c r="J12"/>
  <c r="K12"/>
  <c r="L12"/>
  <c r="B13"/>
  <c r="C13"/>
  <c r="D13"/>
  <c r="E13"/>
  <c r="F13"/>
  <c r="G13"/>
  <c r="H13"/>
  <c r="I13"/>
  <c r="J13"/>
  <c r="K13"/>
  <c r="L13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L17" i="2" l="1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H8"/>
  <c r="D8"/>
  <c r="B6"/>
  <c r="B4"/>
  <c r="B3"/>
  <c r="L15" i="1" l="1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H8"/>
  <c r="D8"/>
  <c r="B6"/>
  <c r="B4"/>
  <c r="B3"/>
</calcChain>
</file>

<file path=xl/sharedStrings.xml><?xml version="1.0" encoding="utf-8"?>
<sst xmlns="http://schemas.openxmlformats.org/spreadsheetml/2006/main" count="134" uniqueCount="15">
  <si>
    <t>Jméno</t>
  </si>
  <si>
    <t>Oddíl</t>
  </si>
  <si>
    <t>D</t>
  </si>
  <si>
    <t>E</t>
  </si>
  <si>
    <t>Celkem</t>
  </si>
  <si>
    <t>CELKEM</t>
  </si>
  <si>
    <t>VÝSLEDKOVÁ LISTINA</t>
  </si>
  <si>
    <t>Pořadí</t>
  </si>
  <si>
    <t>Srážka</t>
  </si>
  <si>
    <t>Lib. náč.</t>
  </si>
  <si>
    <t>Deimová Anna</t>
  </si>
  <si>
    <t>GSK Tábor</t>
  </si>
  <si>
    <t>Lib. náč</t>
  </si>
  <si>
    <t>lib. náč.</t>
  </si>
  <si>
    <t>celkem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</si>
</sst>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66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66"/>
      <name val="Calibri"/>
      <family val="2"/>
      <scheme val="minor"/>
    </font>
    <font>
      <b/>
      <sz val="22"/>
      <color rgb="FFFF0066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u/>
      <sz val="11"/>
      <color rgb="FFFF0066"/>
      <name val="Calibri"/>
      <family val="2"/>
      <scheme val="minor"/>
    </font>
    <font>
      <b/>
      <sz val="11"/>
      <color rgb="FFFF006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6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9" xfId="0" applyBorder="1"/>
    <xf numFmtId="0" fontId="0" fillId="0" borderId="4" xfId="0" applyBorder="1"/>
    <xf numFmtId="2" fontId="0" fillId="0" borderId="12" xfId="0" applyNumberFormat="1" applyBorder="1"/>
    <xf numFmtId="2" fontId="0" fillId="0" borderId="2" xfId="0" applyNumberFormat="1" applyBorder="1"/>
    <xf numFmtId="0" fontId="1" fillId="0" borderId="0" xfId="0" applyFont="1"/>
    <xf numFmtId="0" fontId="2" fillId="0" borderId="0" xfId="0" applyFont="1"/>
    <xf numFmtId="0" fontId="0" fillId="0" borderId="18" xfId="0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12" xfId="0" applyFont="1" applyBorder="1"/>
    <xf numFmtId="0" fontId="0" fillId="0" borderId="7" xfId="0" applyBorder="1"/>
    <xf numFmtId="2" fontId="2" fillId="0" borderId="7" xfId="0" applyNumberFormat="1" applyFon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13" xfId="0" applyNumberFormat="1" applyBorder="1"/>
    <xf numFmtId="2" fontId="0" fillId="0" borderId="35" xfId="0" applyNumberFormat="1" applyBorder="1"/>
    <xf numFmtId="2" fontId="2" fillId="0" borderId="12" xfId="0" applyNumberFormat="1" applyFont="1" applyBorder="1"/>
    <xf numFmtId="0" fontId="2" fillId="0" borderId="2" xfId="0" applyFont="1" applyBorder="1"/>
    <xf numFmtId="2" fontId="0" fillId="0" borderId="36" xfId="0" applyNumberFormat="1" applyBorder="1"/>
    <xf numFmtId="2" fontId="0" fillId="0" borderId="37" xfId="0" applyNumberFormat="1" applyBorder="1"/>
    <xf numFmtId="2" fontId="0" fillId="0" borderId="19" xfId="0" applyNumberFormat="1" applyBorder="1"/>
    <xf numFmtId="2" fontId="0" fillId="0" borderId="38" xfId="0" applyNumberFormat="1" applyBorder="1"/>
    <xf numFmtId="2" fontId="2" fillId="0" borderId="2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2" fontId="2" fillId="0" borderId="31" xfId="0" applyNumberFormat="1" applyFont="1" applyBorder="1"/>
    <xf numFmtId="0" fontId="2" fillId="0" borderId="9" xfId="0" applyFont="1" applyBorder="1"/>
    <xf numFmtId="0" fontId="2" fillId="0" borderId="7" xfId="0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8" xfId="0" applyNumberFormat="1" applyFont="1" applyBorder="1"/>
    <xf numFmtId="2" fontId="2" fillId="0" borderId="32" xfId="0" applyNumberFormat="1" applyFont="1" applyBorder="1"/>
    <xf numFmtId="2" fontId="2" fillId="0" borderId="33" xfId="0" applyNumberFormat="1" applyFont="1" applyBorder="1"/>
    <xf numFmtId="2" fontId="2" fillId="0" borderId="34" xfId="0" applyNumberFormat="1" applyFont="1" applyBorder="1"/>
    <xf numFmtId="2" fontId="2" fillId="0" borderId="13" xfId="0" applyNumberFormat="1" applyFont="1" applyBorder="1"/>
    <xf numFmtId="2" fontId="2" fillId="0" borderId="35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7" xfId="0" applyFont="1" applyBorder="1"/>
    <xf numFmtId="0" fontId="7" fillId="0" borderId="0" xfId="0" applyFont="1"/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3" xfId="0" applyFont="1" applyBorder="1"/>
    <xf numFmtId="0" fontId="7" fillId="0" borderId="4" xfId="0" applyFont="1" applyBorder="1"/>
    <xf numFmtId="2" fontId="2" fillId="0" borderId="39" xfId="0" applyNumberFormat="1" applyFont="1" applyBorder="1"/>
    <xf numFmtId="2" fontId="2" fillId="0" borderId="9" xfId="0" applyNumberFormat="1" applyFont="1" applyBorder="1"/>
    <xf numFmtId="2" fontId="2" fillId="0" borderId="14" xfId="0" applyNumberFormat="1" applyFont="1" applyBorder="1"/>
    <xf numFmtId="2" fontId="2" fillId="0" borderId="20" xfId="0" applyNumberFormat="1" applyFont="1" applyBorder="1"/>
    <xf numFmtId="0" fontId="8" fillId="0" borderId="7" xfId="0" applyFont="1" applyBorder="1"/>
    <xf numFmtId="0" fontId="8" fillId="0" borderId="18" xfId="0" applyFont="1" applyBorder="1"/>
    <xf numFmtId="0" fontId="9" fillId="0" borderId="7" xfId="0" applyFont="1" applyBorder="1"/>
    <xf numFmtId="0" fontId="9" fillId="0" borderId="1" xfId="0" applyFont="1" applyBorder="1"/>
    <xf numFmtId="2" fontId="2" fillId="0" borderId="40" xfId="0" applyNumberFormat="1" applyFont="1" applyBorder="1"/>
    <xf numFmtId="2" fontId="2" fillId="0" borderId="0" xfId="0" applyNumberFormat="1" applyFont="1" applyBorder="1"/>
    <xf numFmtId="2" fontId="2" fillId="0" borderId="41" xfId="0" applyNumberFormat="1" applyFont="1" applyBorder="1"/>
    <xf numFmtId="2" fontId="2" fillId="0" borderId="42" xfId="0" applyNumberFormat="1" applyFont="1" applyBorder="1"/>
    <xf numFmtId="2" fontId="2" fillId="0" borderId="43" xfId="0" applyNumberFormat="1" applyFont="1" applyBorder="1"/>
    <xf numFmtId="2" fontId="0" fillId="0" borderId="20" xfId="0" applyNumberFormat="1" applyBorder="1"/>
    <xf numFmtId="0" fontId="10" fillId="0" borderId="17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8" xfId="0" applyFont="1" applyBorder="1"/>
    <xf numFmtId="0" fontId="2" fillId="0" borderId="4" xfId="0" applyFont="1" applyBorder="1"/>
    <xf numFmtId="0" fontId="9" fillId="0" borderId="18" xfId="0" applyFont="1" applyBorder="1"/>
    <xf numFmtId="2" fontId="2" fillId="0" borderId="36" xfId="0" applyNumberFormat="1" applyFont="1" applyBorder="1"/>
    <xf numFmtId="2" fontId="2" fillId="0" borderId="37" xfId="0" applyNumberFormat="1" applyFont="1" applyBorder="1"/>
    <xf numFmtId="2" fontId="2" fillId="0" borderId="19" xfId="0" applyNumberFormat="1" applyFont="1" applyBorder="1"/>
    <xf numFmtId="2" fontId="2" fillId="0" borderId="38" xfId="0" applyNumberFormat="1" applyFont="1" applyBorder="1"/>
    <xf numFmtId="0" fontId="2" fillId="0" borderId="14" xfId="0" applyFont="1" applyBorder="1"/>
    <xf numFmtId="2" fontId="2" fillId="0" borderId="18" xfId="0" applyNumberFormat="1" applyFont="1" applyBorder="1"/>
    <xf numFmtId="0" fontId="2" fillId="0" borderId="44" xfId="0" applyFont="1" applyBorder="1" applyAlignment="1">
      <alignment horizontal="center"/>
    </xf>
    <xf numFmtId="0" fontId="2" fillId="0" borderId="16" xfId="0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2" fontId="2" fillId="0" borderId="3" xfId="0" applyNumberFormat="1" applyFont="1" applyBorder="1"/>
    <xf numFmtId="2" fontId="2" fillId="0" borderId="45" xfId="0" applyNumberFormat="1" applyFont="1" applyBorder="1"/>
    <xf numFmtId="2" fontId="2" fillId="0" borderId="4" xfId="0" applyNumberFormat="1" applyFont="1" applyBorder="1"/>
    <xf numFmtId="0" fontId="0" fillId="0" borderId="2" xfId="0" applyBorder="1"/>
    <xf numFmtId="0" fontId="7" fillId="0" borderId="1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2" fillId="0" borderId="18" xfId="0" applyFont="1" applyBorder="1"/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0066"/>
      <color rgb="FFFFA3C8"/>
      <color rgb="FFFF61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25;borsk&#253;%20poh&#225;r%202019\kat.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25;borsk&#253;%20poh&#225;r%202019\kat.%20II.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25;borsk&#253;%20poh&#225;r%202019\kat.II%20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25;borsk&#253;%20poh&#225;r%202019\kat.I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25;borsk&#253;%20poh&#225;r%202019\kat.IV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25;borsk&#253;%20poh&#225;r%202019\kat.V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25;borsk&#253;%20poh&#225;r%202019\kat.V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25;borsk&#253;%20poh&#225;r%202019\kat.VI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25;borsk&#253;%20poh&#225;r%202019\kat.V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pohár</v>
          </cell>
        </row>
        <row r="4">
          <cell r="B4" t="str">
            <v>Tábor  8.6.2019</v>
          </cell>
        </row>
        <row r="6">
          <cell r="B6" t="str">
            <v>Kategorie: I.</v>
          </cell>
        </row>
        <row r="8">
          <cell r="D8" t="str">
            <v>BN</v>
          </cell>
          <cell r="E8" t="str">
            <v>Lib.náčiní</v>
          </cell>
        </row>
        <row r="9">
          <cell r="C9" t="str">
            <v>SC 80 Chomutov</v>
          </cell>
        </row>
        <row r="10">
          <cell r="C10" t="str">
            <v>TJ Žďár nad Sázavou</v>
          </cell>
        </row>
        <row r="11">
          <cell r="C11" t="str">
            <v>TJ Žďár nad Sázavou</v>
          </cell>
        </row>
        <row r="13">
          <cell r="C13" t="str">
            <v>TJ Žďár nad Sázavou</v>
          </cell>
        </row>
        <row r="14">
          <cell r="C14" t="str">
            <v>SC80 Chomutov</v>
          </cell>
        </row>
        <row r="16">
          <cell r="C16" t="str">
            <v>GSK Tábor</v>
          </cell>
        </row>
      </sheetData>
      <sheetData sheetId="1">
        <row r="9">
          <cell r="B9" t="str">
            <v>Králová Kateřina</v>
          </cell>
          <cell r="E9">
            <v>1.7000000000000002</v>
          </cell>
          <cell r="L9">
            <v>5.8999999999999995</v>
          </cell>
          <cell r="N9">
            <v>7.6</v>
          </cell>
        </row>
        <row r="10">
          <cell r="E10">
            <v>1.3</v>
          </cell>
          <cell r="L10">
            <v>3.8999999999999986</v>
          </cell>
          <cell r="N10">
            <v>5.1999999999999984</v>
          </cell>
          <cell r="O10">
            <v>12.799999999999997</v>
          </cell>
        </row>
        <row r="11">
          <cell r="B11" t="str">
            <v>Kalců Nikola</v>
          </cell>
          <cell r="E11">
            <v>1.9</v>
          </cell>
          <cell r="L11">
            <v>5.0500000000000007</v>
          </cell>
          <cell r="N11">
            <v>6.9500000000000011</v>
          </cell>
        </row>
        <row r="12">
          <cell r="E12">
            <v>1.6</v>
          </cell>
          <cell r="L12">
            <v>3.4499999999999993</v>
          </cell>
          <cell r="N12">
            <v>5.0499999999999989</v>
          </cell>
          <cell r="O12">
            <v>12</v>
          </cell>
        </row>
        <row r="13">
          <cell r="B13" t="str">
            <v>Filipi Anna</v>
          </cell>
          <cell r="E13">
            <v>1.6</v>
          </cell>
          <cell r="L13">
            <v>5.1499999999999986</v>
          </cell>
          <cell r="N13">
            <v>6.7499999999999982</v>
          </cell>
        </row>
        <row r="14">
          <cell r="E14">
            <v>0.8</v>
          </cell>
          <cell r="L14">
            <v>2.0999999999999996</v>
          </cell>
          <cell r="N14">
            <v>2.8999999999999995</v>
          </cell>
          <cell r="O14">
            <v>9.6499999999999986</v>
          </cell>
        </row>
        <row r="17">
          <cell r="B17" t="str">
            <v>Pejchalová Alžběta</v>
          </cell>
          <cell r="E17">
            <v>2.5</v>
          </cell>
          <cell r="L17">
            <v>5.55</v>
          </cell>
          <cell r="N17">
            <v>8.0500000000000007</v>
          </cell>
        </row>
        <row r="18">
          <cell r="E18">
            <v>1.2</v>
          </cell>
          <cell r="L18">
            <v>3.5000000000000018</v>
          </cell>
          <cell r="N18">
            <v>4.700000000000002</v>
          </cell>
          <cell r="O18">
            <v>12.750000000000004</v>
          </cell>
        </row>
        <row r="19">
          <cell r="B19" t="str">
            <v>Hlavničková Tereza</v>
          </cell>
          <cell r="E19">
            <v>2</v>
          </cell>
          <cell r="L19">
            <v>6.5</v>
          </cell>
          <cell r="N19">
            <v>8.5</v>
          </cell>
        </row>
        <row r="20">
          <cell r="E20">
            <v>1.1000000000000001</v>
          </cell>
          <cell r="L20">
            <v>3.8500000000000005</v>
          </cell>
          <cell r="N20">
            <v>4.9500000000000011</v>
          </cell>
          <cell r="O20">
            <v>13.450000000000001</v>
          </cell>
        </row>
        <row r="23">
          <cell r="B23" t="str">
            <v>Procházková Beata</v>
          </cell>
          <cell r="E23">
            <v>2.5</v>
          </cell>
          <cell r="L23">
            <v>6.55</v>
          </cell>
          <cell r="N23">
            <v>9.0500000000000007</v>
          </cell>
        </row>
        <row r="24">
          <cell r="E24">
            <v>1.6</v>
          </cell>
          <cell r="L24">
            <v>4.5</v>
          </cell>
          <cell r="N24">
            <v>6.1</v>
          </cell>
          <cell r="O24">
            <v>15.15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pohár</v>
          </cell>
        </row>
        <row r="4">
          <cell r="B4" t="str">
            <v>Tábor  8.6.2019</v>
          </cell>
        </row>
        <row r="6">
          <cell r="B6" t="str">
            <v>Kategorie: II.a</v>
          </cell>
        </row>
        <row r="8">
          <cell r="D8" t="str">
            <v>Obruč</v>
          </cell>
          <cell r="E8" t="str">
            <v>Lib.náčiní</v>
          </cell>
        </row>
        <row r="9">
          <cell r="C9" t="str">
            <v>SGA Bielsko-Biala</v>
          </cell>
        </row>
        <row r="10">
          <cell r="C10" t="str">
            <v>SK Triumf Praha</v>
          </cell>
        </row>
        <row r="12">
          <cell r="C12" t="str">
            <v>SC 80 Chomutov</v>
          </cell>
        </row>
        <row r="15">
          <cell r="C15" t="str">
            <v>SC 80 Chomutov</v>
          </cell>
        </row>
        <row r="16">
          <cell r="C16" t="str">
            <v>SGA Bielsko-Biala</v>
          </cell>
        </row>
        <row r="18">
          <cell r="C18" t="str">
            <v>SGA Bielsko-Biala</v>
          </cell>
        </row>
        <row r="19">
          <cell r="C19" t="str">
            <v>SK Triumf Praha</v>
          </cell>
        </row>
        <row r="20">
          <cell r="C20" t="str">
            <v>TJ. Sokol v Táboře</v>
          </cell>
        </row>
      </sheetData>
      <sheetData sheetId="1">
        <row r="9">
          <cell r="B9" t="str">
            <v>Bojda Julia</v>
          </cell>
          <cell r="E9">
            <v>4.5</v>
          </cell>
          <cell r="L9">
            <v>4.8499999999999996</v>
          </cell>
          <cell r="N9">
            <v>9.35</v>
          </cell>
        </row>
        <row r="10">
          <cell r="E10">
            <v>4.2</v>
          </cell>
          <cell r="L10">
            <v>4.25</v>
          </cell>
          <cell r="N10">
            <v>8.4499999999999993</v>
          </cell>
          <cell r="O10">
            <v>17.799999999999997</v>
          </cell>
        </row>
        <row r="11">
          <cell r="B11" t="str">
            <v>Bubeníčková Erika</v>
          </cell>
          <cell r="E11">
            <v>2.8</v>
          </cell>
          <cell r="L11">
            <v>4.95</v>
          </cell>
          <cell r="N11">
            <v>7.75</v>
          </cell>
        </row>
        <row r="12">
          <cell r="E12">
            <v>0.9</v>
          </cell>
          <cell r="L12">
            <v>3.1499999999999986</v>
          </cell>
          <cell r="N12">
            <v>4.0499999999999989</v>
          </cell>
          <cell r="O12">
            <v>11.799999999999999</v>
          </cell>
        </row>
        <row r="15">
          <cell r="B15" t="str">
            <v>Součková Natálie</v>
          </cell>
          <cell r="E15">
            <v>2</v>
          </cell>
          <cell r="L15">
            <v>3.0999999999999996</v>
          </cell>
          <cell r="N15">
            <v>5.0999999999999996</v>
          </cell>
        </row>
        <row r="16">
          <cell r="E16">
            <v>1.6</v>
          </cell>
          <cell r="L16">
            <v>4.45</v>
          </cell>
          <cell r="N16">
            <v>6.0500000000000007</v>
          </cell>
          <cell r="O16">
            <v>11.15</v>
          </cell>
        </row>
        <row r="21">
          <cell r="B21" t="str">
            <v>Nastoupilová Sofie</v>
          </cell>
          <cell r="E21">
            <v>2.5</v>
          </cell>
          <cell r="L21">
            <v>4.9000000000000004</v>
          </cell>
          <cell r="N21">
            <v>7.4</v>
          </cell>
        </row>
        <row r="22">
          <cell r="E22">
            <v>2</v>
          </cell>
          <cell r="L22">
            <v>3.8</v>
          </cell>
          <cell r="N22">
            <v>5.8</v>
          </cell>
          <cell r="O22">
            <v>13.2</v>
          </cell>
        </row>
        <row r="23">
          <cell r="B23" t="str">
            <v>Ploskonka Nela</v>
          </cell>
          <cell r="E23">
            <v>3.8</v>
          </cell>
          <cell r="L23">
            <v>2.3499999999999996</v>
          </cell>
          <cell r="N23">
            <v>6.1499999999999995</v>
          </cell>
        </row>
        <row r="24">
          <cell r="E24">
            <v>5.5</v>
          </cell>
          <cell r="L24">
            <v>5.8999999999999995</v>
          </cell>
          <cell r="N24">
            <v>11.399999999999999</v>
          </cell>
          <cell r="O24">
            <v>17.549999999999997</v>
          </cell>
        </row>
        <row r="27">
          <cell r="B27" t="str">
            <v>Wantola Magdalena</v>
          </cell>
          <cell r="E27">
            <v>4.9000000000000004</v>
          </cell>
          <cell r="L27">
            <v>6.05</v>
          </cell>
          <cell r="N27">
            <v>10.95</v>
          </cell>
        </row>
        <row r="28">
          <cell r="E28">
            <v>5.7</v>
          </cell>
          <cell r="L28">
            <v>5.8</v>
          </cell>
          <cell r="N28">
            <v>11.5</v>
          </cell>
          <cell r="O28">
            <v>22.45</v>
          </cell>
        </row>
        <row r="29">
          <cell r="B29" t="str">
            <v>Johanovská Eliška</v>
          </cell>
          <cell r="E29">
            <v>1.1000000000000001</v>
          </cell>
          <cell r="L29">
            <v>3.75</v>
          </cell>
          <cell r="N29">
            <v>4.8499999999999996</v>
          </cell>
        </row>
        <row r="30">
          <cell r="E30">
            <v>0.8</v>
          </cell>
          <cell r="L30">
            <v>3.8</v>
          </cell>
          <cell r="N30">
            <v>4.5999999999999996</v>
          </cell>
          <cell r="O30">
            <v>9.4499999999999993</v>
          </cell>
        </row>
        <row r="31">
          <cell r="B31" t="str">
            <v>Posavádová Stella</v>
          </cell>
          <cell r="E31">
            <v>1.4000000000000001</v>
          </cell>
          <cell r="L31">
            <v>2.6499999999999995</v>
          </cell>
          <cell r="M31">
            <v>0.6</v>
          </cell>
          <cell r="N31">
            <v>3.4499999999999997</v>
          </cell>
        </row>
        <row r="32">
          <cell r="E32">
            <v>1.2999999999999998</v>
          </cell>
          <cell r="L32">
            <v>1.4499999999999993</v>
          </cell>
          <cell r="N32">
            <v>2.7499999999999991</v>
          </cell>
          <cell r="O32">
            <v>6.1999999999999993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pohár</v>
          </cell>
        </row>
        <row r="4">
          <cell r="B4" t="str">
            <v>Tábor  8.6.2019</v>
          </cell>
        </row>
        <row r="6">
          <cell r="B6" t="str">
            <v>Kategorie: II.b</v>
          </cell>
        </row>
        <row r="8">
          <cell r="D8" t="str">
            <v>Obruč</v>
          </cell>
          <cell r="E8" t="str">
            <v>Lib.náčiní</v>
          </cell>
        </row>
        <row r="10">
          <cell r="C10" t="str">
            <v>SC 80 Chomutov</v>
          </cell>
        </row>
        <row r="11">
          <cell r="C11" t="str">
            <v>SGA Bielsko-Biala</v>
          </cell>
        </row>
        <row r="12">
          <cell r="C12" t="str">
            <v>GSK Tábor</v>
          </cell>
        </row>
        <row r="13">
          <cell r="C13" t="str">
            <v>SK Triumf Praha</v>
          </cell>
        </row>
        <row r="14">
          <cell r="C14" t="str">
            <v>SGA Bielsko-Biala</v>
          </cell>
        </row>
        <row r="16">
          <cell r="C16" t="str">
            <v>TJ. Sokol v Táboře</v>
          </cell>
        </row>
        <row r="17">
          <cell r="C17" t="str">
            <v>SK Triumf Praha</v>
          </cell>
        </row>
      </sheetData>
      <sheetData sheetId="1">
        <row r="11">
          <cell r="B11" t="str">
            <v>Trejbalová Monika</v>
          </cell>
          <cell r="E11">
            <v>1.4</v>
          </cell>
          <cell r="L11">
            <v>3.3</v>
          </cell>
          <cell r="N11">
            <v>4.6999999999999993</v>
          </cell>
        </row>
        <row r="12">
          <cell r="E12">
            <v>2.2000000000000002</v>
          </cell>
          <cell r="L12">
            <v>3.9000000000000012</v>
          </cell>
          <cell r="N12">
            <v>6.1000000000000014</v>
          </cell>
          <cell r="O12">
            <v>10.8</v>
          </cell>
        </row>
        <row r="13">
          <cell r="B13" t="str">
            <v>Golec Julia</v>
          </cell>
          <cell r="E13">
            <v>5.7</v>
          </cell>
          <cell r="L13">
            <v>5.4</v>
          </cell>
          <cell r="M13">
            <v>0.6</v>
          </cell>
          <cell r="N13">
            <v>10.500000000000002</v>
          </cell>
        </row>
        <row r="14">
          <cell r="E14">
            <v>5.0999999999999996</v>
          </cell>
          <cell r="L14">
            <v>5.0500000000000007</v>
          </cell>
          <cell r="N14">
            <v>10.15</v>
          </cell>
          <cell r="O14">
            <v>20.650000000000002</v>
          </cell>
        </row>
        <row r="15">
          <cell r="B15" t="str">
            <v>Míková Eliška</v>
          </cell>
          <cell r="E15">
            <v>2.1</v>
          </cell>
          <cell r="L15">
            <v>4.0000000000000009</v>
          </cell>
          <cell r="N15">
            <v>6.1000000000000014</v>
          </cell>
        </row>
        <row r="16">
          <cell r="E16">
            <v>1.8</v>
          </cell>
          <cell r="L16">
            <v>2.95</v>
          </cell>
          <cell r="N16">
            <v>4.75</v>
          </cell>
          <cell r="O16">
            <v>10.850000000000001</v>
          </cell>
        </row>
        <row r="17">
          <cell r="B17" t="str">
            <v>Kozina Sofia</v>
          </cell>
          <cell r="E17">
            <v>2.4000000000000004</v>
          </cell>
          <cell r="L17">
            <v>4.45</v>
          </cell>
          <cell r="N17">
            <v>6.8500000000000005</v>
          </cell>
        </row>
        <row r="18">
          <cell r="E18">
            <v>2.2999999999999998</v>
          </cell>
          <cell r="L18">
            <v>3.5000000000000018</v>
          </cell>
          <cell r="N18">
            <v>5.8000000000000016</v>
          </cell>
          <cell r="O18">
            <v>12.650000000000002</v>
          </cell>
        </row>
        <row r="19">
          <cell r="B19" t="str">
            <v>Briss Agata</v>
          </cell>
          <cell r="E19">
            <v>4.9000000000000004</v>
          </cell>
          <cell r="L19">
            <v>5.9</v>
          </cell>
          <cell r="N19">
            <v>10.8</v>
          </cell>
        </row>
        <row r="20">
          <cell r="E20">
            <v>5.5</v>
          </cell>
          <cell r="L20">
            <v>6</v>
          </cell>
          <cell r="N20">
            <v>11.5</v>
          </cell>
          <cell r="O20">
            <v>22.3</v>
          </cell>
        </row>
        <row r="23">
          <cell r="B23" t="str">
            <v>Potužníková Natálie</v>
          </cell>
          <cell r="E23">
            <v>1.1000000000000001</v>
          </cell>
          <cell r="L23">
            <v>2.95</v>
          </cell>
          <cell r="M23">
            <v>0.6</v>
          </cell>
          <cell r="N23">
            <v>3.4500000000000006</v>
          </cell>
        </row>
        <row r="24">
          <cell r="E24">
            <v>1.2</v>
          </cell>
          <cell r="L24">
            <v>3.6499999999999995</v>
          </cell>
          <cell r="N24">
            <v>4.8499999999999996</v>
          </cell>
          <cell r="O24">
            <v>8.3000000000000007</v>
          </cell>
        </row>
        <row r="25">
          <cell r="B25" t="str">
            <v>Zavřelová Sára</v>
          </cell>
          <cell r="E25">
            <v>1.7000000000000002</v>
          </cell>
          <cell r="L25">
            <v>4.2999999999999989</v>
          </cell>
          <cell r="N25">
            <v>5.9999999999999991</v>
          </cell>
        </row>
        <row r="26">
          <cell r="E26">
            <v>1.7000000000000002</v>
          </cell>
          <cell r="L26">
            <v>4.9000000000000012</v>
          </cell>
          <cell r="N26">
            <v>6.6000000000000014</v>
          </cell>
          <cell r="O26">
            <v>12.600000000000001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pohár</v>
          </cell>
        </row>
        <row r="4">
          <cell r="B4" t="str">
            <v>Tábor  8.6.2019</v>
          </cell>
        </row>
        <row r="6">
          <cell r="B6" t="str">
            <v>Kategorie: III.</v>
          </cell>
        </row>
        <row r="8">
          <cell r="D8" t="str">
            <v>Kužele</v>
          </cell>
          <cell r="E8" t="str">
            <v>Lib.náč.</v>
          </cell>
        </row>
        <row r="9">
          <cell r="C9" t="str">
            <v>SK Triumf Praha</v>
          </cell>
        </row>
        <row r="10">
          <cell r="C10" t="str">
            <v>GSK Tábor</v>
          </cell>
        </row>
        <row r="11">
          <cell r="C11" t="str">
            <v>SK Triumf Praha</v>
          </cell>
        </row>
      </sheetData>
      <sheetData sheetId="1">
        <row r="9">
          <cell r="B9" t="str">
            <v>Wolfová Laura</v>
          </cell>
          <cell r="E9">
            <v>2.9</v>
          </cell>
          <cell r="L9">
            <v>5.0999999999999996</v>
          </cell>
          <cell r="N9">
            <v>8</v>
          </cell>
        </row>
        <row r="10">
          <cell r="E10">
            <v>1.8</v>
          </cell>
          <cell r="L10">
            <v>4.3500000000000005</v>
          </cell>
          <cell r="N10">
            <v>6.15</v>
          </cell>
        </row>
        <row r="11">
          <cell r="E11">
            <v>1.9</v>
          </cell>
          <cell r="L11">
            <v>4.2000000000000011</v>
          </cell>
          <cell r="N11">
            <v>6.1000000000000014</v>
          </cell>
          <cell r="O11">
            <v>20.25</v>
          </cell>
        </row>
        <row r="12">
          <cell r="B12" t="str">
            <v>Procházková Kristina</v>
          </cell>
          <cell r="E12">
            <v>3.4</v>
          </cell>
          <cell r="L12">
            <v>4.5499999999999989</v>
          </cell>
          <cell r="N12">
            <v>7.9499999999999993</v>
          </cell>
        </row>
        <row r="13">
          <cell r="E13">
            <v>2.1</v>
          </cell>
          <cell r="L13">
            <v>3.2999999999999989</v>
          </cell>
          <cell r="N13">
            <v>5.3999999999999986</v>
          </cell>
        </row>
        <row r="14">
          <cell r="E14">
            <v>2.5</v>
          </cell>
          <cell r="L14">
            <v>4.0000000000000009</v>
          </cell>
          <cell r="N14">
            <v>6.5000000000000009</v>
          </cell>
          <cell r="O14">
            <v>19.849999999999998</v>
          </cell>
        </row>
        <row r="15">
          <cell r="B15" t="str">
            <v>Borková Amelie</v>
          </cell>
          <cell r="E15">
            <v>2.4</v>
          </cell>
          <cell r="L15">
            <v>3.7999999999999989</v>
          </cell>
          <cell r="N15">
            <v>6.1999999999999993</v>
          </cell>
        </row>
        <row r="16">
          <cell r="E16">
            <v>2.2999999999999998</v>
          </cell>
          <cell r="L16">
            <v>2.6500000000000004</v>
          </cell>
          <cell r="N16">
            <v>4.95</v>
          </cell>
        </row>
        <row r="17">
          <cell r="E17">
            <v>1.7999999999999998</v>
          </cell>
          <cell r="L17">
            <v>3.8000000000000007</v>
          </cell>
          <cell r="N17">
            <v>5.6000000000000005</v>
          </cell>
          <cell r="O17">
            <v>16.75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pohár</v>
          </cell>
        </row>
        <row r="4">
          <cell r="B4" t="str">
            <v>Tábor  8.6.2019</v>
          </cell>
        </row>
        <row r="6">
          <cell r="B6" t="str">
            <v>Kategorie: IV.</v>
          </cell>
        </row>
        <row r="8">
          <cell r="D8" t="str">
            <v>Kužele</v>
          </cell>
          <cell r="E8" t="str">
            <v>Lib.náč.</v>
          </cell>
        </row>
        <row r="10">
          <cell r="C10" t="str">
            <v>SGA Bielsko-Biala</v>
          </cell>
        </row>
      </sheetData>
      <sheetData sheetId="1">
        <row r="12">
          <cell r="B12" t="str">
            <v>Briss Karina</v>
          </cell>
        </row>
        <row r="14">
          <cell r="O14">
            <v>35.799999999999997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pohár</v>
          </cell>
        </row>
        <row r="4">
          <cell r="B4" t="str">
            <v>Tábor  8.6.2019</v>
          </cell>
        </row>
        <row r="6">
          <cell r="B6" t="str">
            <v>Kategorie: V.</v>
          </cell>
        </row>
        <row r="8">
          <cell r="D8" t="str">
            <v>Míč</v>
          </cell>
          <cell r="E8" t="str">
            <v>Lib.náč.</v>
          </cell>
        </row>
        <row r="9">
          <cell r="C9" t="str">
            <v>GSK Tábor</v>
          </cell>
        </row>
      </sheetData>
      <sheetData sheetId="1">
        <row r="9">
          <cell r="B9" t="str">
            <v>Bendová Barbora</v>
          </cell>
          <cell r="E9">
            <v>4.5</v>
          </cell>
          <cell r="L9">
            <v>5.2000000000000011</v>
          </cell>
          <cell r="N9">
            <v>9.7000000000000011</v>
          </cell>
        </row>
        <row r="10">
          <cell r="E10">
            <v>3.7</v>
          </cell>
          <cell r="L10">
            <v>6.4</v>
          </cell>
          <cell r="N10">
            <v>10.100000000000001</v>
          </cell>
        </row>
        <row r="11">
          <cell r="E11">
            <v>3.5</v>
          </cell>
          <cell r="L11">
            <v>4.3000000000000007</v>
          </cell>
          <cell r="N11">
            <v>7.8000000000000007</v>
          </cell>
          <cell r="O11">
            <v>27.600000000000005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pohár</v>
          </cell>
        </row>
        <row r="4">
          <cell r="B4" t="str">
            <v>Tábor  8.6.2019</v>
          </cell>
        </row>
        <row r="6">
          <cell r="B6" t="str">
            <v>Kategorie: VI</v>
          </cell>
        </row>
        <row r="8">
          <cell r="D8" t="str">
            <v>BN</v>
          </cell>
        </row>
        <row r="11">
          <cell r="C11" t="str">
            <v>SK Triumf Praha</v>
          </cell>
        </row>
        <row r="12">
          <cell r="C12" t="str">
            <v>GSK Tábor</v>
          </cell>
        </row>
        <row r="14">
          <cell r="C14" t="str">
            <v>GSK Tábor</v>
          </cell>
        </row>
        <row r="15">
          <cell r="C15" t="str">
            <v>TJ Sokol v Táboře</v>
          </cell>
        </row>
      </sheetData>
      <sheetData sheetId="1">
        <row r="11">
          <cell r="B11" t="str">
            <v>Kubcová Beáta</v>
          </cell>
          <cell r="E11">
            <v>1.3</v>
          </cell>
          <cell r="L11">
            <v>4.75</v>
          </cell>
          <cell r="N11">
            <v>6.05</v>
          </cell>
        </row>
        <row r="12">
          <cell r="B12" t="str">
            <v>Kratochvílová Monika</v>
          </cell>
          <cell r="E12">
            <v>1.5</v>
          </cell>
          <cell r="L12">
            <v>4.3999999999999995</v>
          </cell>
          <cell r="N12">
            <v>5.8999999999999995</v>
          </cell>
        </row>
        <row r="14">
          <cell r="B14" t="str">
            <v>Míková Teodora</v>
          </cell>
          <cell r="E14">
            <v>0.9</v>
          </cell>
          <cell r="L14">
            <v>4.8499999999999996</v>
          </cell>
          <cell r="N14">
            <v>5.75</v>
          </cell>
        </row>
        <row r="15">
          <cell r="B15" t="str">
            <v>Posavádová Nora</v>
          </cell>
          <cell r="E15">
            <v>1.6</v>
          </cell>
          <cell r="L15">
            <v>4.9500000000000011</v>
          </cell>
          <cell r="N15">
            <v>6.5500000000000007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pohár</v>
          </cell>
        </row>
        <row r="4">
          <cell r="B4" t="str">
            <v>Tábor  8.6.2019</v>
          </cell>
        </row>
        <row r="6">
          <cell r="B6" t="str">
            <v>Kategorie: VII.</v>
          </cell>
        </row>
        <row r="8">
          <cell r="D8" t="str">
            <v>Kužele</v>
          </cell>
          <cell r="E8" t="str">
            <v>Lib.náč.</v>
          </cell>
        </row>
        <row r="10">
          <cell r="C10" t="str">
            <v>SK Triumf Praha</v>
          </cell>
        </row>
        <row r="11">
          <cell r="C11" t="str">
            <v>GSK Tábor</v>
          </cell>
        </row>
      </sheetData>
      <sheetData sheetId="1">
        <row r="12">
          <cell r="B12" t="str">
            <v>Langrová Lucie</v>
          </cell>
          <cell r="E12">
            <v>2.2999999999999998</v>
          </cell>
          <cell r="L12">
            <v>3.7999999999999989</v>
          </cell>
          <cell r="N12">
            <v>6.0999999999999988</v>
          </cell>
        </row>
        <row r="13">
          <cell r="E13">
            <v>1.7999999999999998</v>
          </cell>
          <cell r="L13">
            <v>3.6500000000000004</v>
          </cell>
          <cell r="N13">
            <v>5.45</v>
          </cell>
        </row>
        <row r="14">
          <cell r="E14">
            <v>2.4</v>
          </cell>
          <cell r="L14">
            <v>4.3499999999999988</v>
          </cell>
          <cell r="N14">
            <v>6.7499999999999982</v>
          </cell>
          <cell r="O14">
            <v>18.299999999999997</v>
          </cell>
        </row>
        <row r="15">
          <cell r="B15" t="str">
            <v>Kadlecová Andrea</v>
          </cell>
          <cell r="E15">
            <v>3.8</v>
          </cell>
          <cell r="L15">
            <v>5.2</v>
          </cell>
          <cell r="N15">
            <v>9</v>
          </cell>
        </row>
        <row r="16">
          <cell r="E16">
            <v>2.8</v>
          </cell>
          <cell r="L16">
            <v>4.9499999999999993</v>
          </cell>
          <cell r="N16">
            <v>7.7499999999999991</v>
          </cell>
        </row>
        <row r="17">
          <cell r="E17">
            <v>2.5</v>
          </cell>
          <cell r="L17">
            <v>4.3500000000000014</v>
          </cell>
          <cell r="N17">
            <v>6.8500000000000014</v>
          </cell>
          <cell r="O17">
            <v>23.6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pohár</v>
          </cell>
        </row>
        <row r="4">
          <cell r="B4" t="str">
            <v>Tábor  8.6.2019</v>
          </cell>
        </row>
        <row r="6">
          <cell r="B6" t="str">
            <v>Kategorie: VIII</v>
          </cell>
        </row>
        <row r="8">
          <cell r="D8" t="str">
            <v>Stuha</v>
          </cell>
          <cell r="E8" t="str">
            <v>Lib.náč.</v>
          </cell>
        </row>
        <row r="11">
          <cell r="C11" t="str">
            <v>SK Triumf Praha</v>
          </cell>
        </row>
        <row r="14">
          <cell r="C14" t="str">
            <v>TJ Žďár nad Sázavou</v>
          </cell>
        </row>
        <row r="16">
          <cell r="C16" t="str">
            <v>TJ Žďár nad Sázavou</v>
          </cell>
        </row>
        <row r="17">
          <cell r="C17" t="str">
            <v>GSK Tábor</v>
          </cell>
        </row>
      </sheetData>
      <sheetData sheetId="1">
        <row r="15">
          <cell r="B15" t="str">
            <v>Brustmannová Adéla</v>
          </cell>
          <cell r="E15">
            <v>4</v>
          </cell>
          <cell r="L15">
            <v>5.8500000000000014</v>
          </cell>
          <cell r="N15">
            <v>9.8500000000000014</v>
          </cell>
        </row>
        <row r="16">
          <cell r="E16">
            <v>4.2</v>
          </cell>
          <cell r="L16">
            <v>6.2999999999999989</v>
          </cell>
          <cell r="N16">
            <v>10.5</v>
          </cell>
        </row>
        <row r="17">
          <cell r="E17">
            <v>4.5999999999999996</v>
          </cell>
          <cell r="L17">
            <v>6.3500000000000005</v>
          </cell>
          <cell r="N17">
            <v>10.95</v>
          </cell>
          <cell r="O17">
            <v>31.3</v>
          </cell>
        </row>
        <row r="24">
          <cell r="B24" t="str">
            <v>Suchá Petra</v>
          </cell>
          <cell r="E24">
            <v>3.5</v>
          </cell>
          <cell r="L24">
            <v>6.0500000000000007</v>
          </cell>
          <cell r="N24">
            <v>9.5500000000000007</v>
          </cell>
        </row>
        <row r="25">
          <cell r="E25">
            <v>4.7</v>
          </cell>
          <cell r="L25">
            <v>6.2</v>
          </cell>
          <cell r="N25">
            <v>10.9</v>
          </cell>
        </row>
        <row r="26">
          <cell r="E26">
            <v>4.5</v>
          </cell>
          <cell r="L26">
            <v>6.2999999999999989</v>
          </cell>
          <cell r="N26">
            <v>10.799999999999999</v>
          </cell>
          <cell r="O26">
            <v>31.25</v>
          </cell>
        </row>
        <row r="30">
          <cell r="B30" t="str">
            <v>Slavíčková Aneta</v>
          </cell>
          <cell r="E30">
            <v>3.7</v>
          </cell>
          <cell r="L30">
            <v>5.55</v>
          </cell>
          <cell r="N30">
            <v>9.25</v>
          </cell>
        </row>
        <row r="31">
          <cell r="E31">
            <v>3.9</v>
          </cell>
          <cell r="L31">
            <v>5.1500000000000012</v>
          </cell>
          <cell r="N31">
            <v>9.0500000000000007</v>
          </cell>
        </row>
        <row r="32">
          <cell r="E32">
            <v>3</v>
          </cell>
          <cell r="L32">
            <v>4.45</v>
          </cell>
          <cell r="M32">
            <v>0.6</v>
          </cell>
          <cell r="O32">
            <v>25.150000000000002</v>
          </cell>
        </row>
        <row r="33">
          <cell r="B33" t="str">
            <v>Komendová Nikola</v>
          </cell>
          <cell r="E33">
            <v>2.8</v>
          </cell>
          <cell r="L33">
            <v>4.7500000000000009</v>
          </cell>
          <cell r="N33">
            <v>7.5500000000000007</v>
          </cell>
        </row>
        <row r="34">
          <cell r="E34">
            <v>3.6</v>
          </cell>
          <cell r="L34">
            <v>4.8999999999999995</v>
          </cell>
          <cell r="N34">
            <v>8.5</v>
          </cell>
        </row>
        <row r="35">
          <cell r="E35">
            <v>3.8</v>
          </cell>
          <cell r="L35">
            <v>4.5999999999999996</v>
          </cell>
          <cell r="N35">
            <v>8.3999999999999986</v>
          </cell>
          <cell r="O35">
            <v>24.45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17" sqref="A17"/>
    </sheetView>
  </sheetViews>
  <sheetFormatPr defaultRowHeight="15"/>
  <cols>
    <col min="1" max="1" width="6.85546875" style="53" customWidth="1"/>
    <col min="2" max="2" width="17.85546875" customWidth="1"/>
    <col min="3" max="3" width="17.5703125" bestFit="1" customWidth="1"/>
    <col min="5" max="5" width="8.85546875" customWidth="1"/>
    <col min="6" max="6" width="6.7109375" customWidth="1"/>
    <col min="7" max="7" width="7.7109375" customWidth="1"/>
    <col min="8" max="8" width="9" customWidth="1"/>
    <col min="9" max="9" width="8.85546875" customWidth="1"/>
    <col min="10" max="10" width="6.7109375" customWidth="1"/>
    <col min="11" max="11" width="7.7109375" customWidth="1"/>
  </cols>
  <sheetData>
    <row r="1" spans="1:12" s="5" customFormat="1" ht="21">
      <c r="A1" s="52"/>
      <c r="B1" s="38" t="s">
        <v>6</v>
      </c>
    </row>
    <row r="2" spans="1:12" s="5" customFormat="1">
      <c r="A2" s="52"/>
    </row>
    <row r="3" spans="1:12" s="5" customFormat="1" ht="28.5">
      <c r="A3" s="52"/>
      <c r="B3" s="39" t="str">
        <f>[1]List1!B3</f>
        <v>Táborský pohár</v>
      </c>
    </row>
    <row r="4" spans="1:12" s="5" customFormat="1">
      <c r="A4" s="52"/>
      <c r="B4" s="40" t="str">
        <f>[1]List1!B4</f>
        <v>Tábor  8.6.2019</v>
      </c>
    </row>
    <row r="5" spans="1:12" s="5" customFormat="1">
      <c r="A5" s="52"/>
    </row>
    <row r="6" spans="1:12" s="5" customFormat="1">
      <c r="A6" s="52"/>
      <c r="B6" s="41" t="str">
        <f>[1]List1!B6</f>
        <v>Kategorie: I.</v>
      </c>
    </row>
    <row r="7" spans="1:12" ht="15.75" thickBot="1"/>
    <row r="8" spans="1:12" s="43" customFormat="1" ht="15.75" thickBot="1">
      <c r="A8" s="54"/>
      <c r="B8" s="42"/>
      <c r="C8" s="42"/>
      <c r="D8" s="107" t="str">
        <f>[1]List1!D8</f>
        <v>BN</v>
      </c>
      <c r="E8" s="107"/>
      <c r="F8" s="107"/>
      <c r="G8" s="107"/>
      <c r="H8" s="108" t="str">
        <f>[1]List1!E8</f>
        <v>Lib.náčiní</v>
      </c>
      <c r="I8" s="107"/>
      <c r="J8" s="107"/>
      <c r="K8" s="109"/>
      <c r="L8" s="42" t="s">
        <v>5</v>
      </c>
    </row>
    <row r="9" spans="1:12" s="43" customFormat="1" ht="15.75" thickBot="1">
      <c r="A9" s="55" t="s">
        <v>7</v>
      </c>
      <c r="B9" s="44" t="s">
        <v>0</v>
      </c>
      <c r="C9" s="44" t="s">
        <v>1</v>
      </c>
      <c r="D9" s="45" t="s">
        <v>2</v>
      </c>
      <c r="E9" s="46" t="s">
        <v>3</v>
      </c>
      <c r="F9" s="44" t="s">
        <v>8</v>
      </c>
      <c r="G9" s="47" t="s">
        <v>4</v>
      </c>
      <c r="H9" s="48" t="s">
        <v>2</v>
      </c>
      <c r="I9" s="49" t="s">
        <v>3</v>
      </c>
      <c r="J9" s="49" t="s">
        <v>8</v>
      </c>
      <c r="K9" s="50" t="s">
        <v>4</v>
      </c>
      <c r="L9" s="51"/>
    </row>
    <row r="10" spans="1:12" s="6" customFormat="1">
      <c r="A10" s="56">
        <v>1</v>
      </c>
      <c r="B10" s="8" t="str">
        <f>[1]List2!B23</f>
        <v>Procházková Beata</v>
      </c>
      <c r="C10" s="8" t="str">
        <f>[1]List1!C16</f>
        <v>GSK Tábor</v>
      </c>
      <c r="D10" s="24">
        <f>[1]List2!E23</f>
        <v>2.5</v>
      </c>
      <c r="E10" s="25">
        <f>[1]List2!L23</f>
        <v>6.55</v>
      </c>
      <c r="F10" s="9">
        <f>[1]List2!M23</f>
        <v>0</v>
      </c>
      <c r="G10" s="26">
        <f>[1]List2!N23</f>
        <v>9.0500000000000007</v>
      </c>
      <c r="H10" s="27">
        <f>[1]List2!E24</f>
        <v>1.6</v>
      </c>
      <c r="I10" s="24">
        <f>[1]List2!L24</f>
        <v>4.5</v>
      </c>
      <c r="J10" s="24">
        <f>[1]List2!M24</f>
        <v>0</v>
      </c>
      <c r="K10" s="25">
        <f>[1]List2!N24</f>
        <v>6.1</v>
      </c>
      <c r="L10" s="9">
        <f>[1]List2!O24</f>
        <v>15.15</v>
      </c>
    </row>
    <row r="11" spans="1:12" s="6" customFormat="1">
      <c r="A11" s="57">
        <v>2</v>
      </c>
      <c r="B11" s="28" t="str">
        <f>[1]List2!B19</f>
        <v>Hlavničková Tereza</v>
      </c>
      <c r="C11" s="29" t="str">
        <f>[1]List1!C14</f>
        <v>SC80 Chomutov</v>
      </c>
      <c r="D11" s="30">
        <f>[1]List2!E19</f>
        <v>2</v>
      </c>
      <c r="E11" s="31">
        <f>[1]List2!L19</f>
        <v>6.5</v>
      </c>
      <c r="F11" s="12">
        <f>[1]List2!M19</f>
        <v>0</v>
      </c>
      <c r="G11" s="32">
        <f>[1]List2!N19</f>
        <v>8.5</v>
      </c>
      <c r="H11" s="33">
        <f>[1]List2!E20</f>
        <v>1.1000000000000001</v>
      </c>
      <c r="I11" s="30">
        <f>[1]List2!L20</f>
        <v>3.8500000000000005</v>
      </c>
      <c r="J11" s="30">
        <f>[1]List2!M20</f>
        <v>0</v>
      </c>
      <c r="K11" s="31">
        <f>[1]List2!N20</f>
        <v>4.9500000000000011</v>
      </c>
      <c r="L11" s="12">
        <f>[1]List2!O20</f>
        <v>13.450000000000001</v>
      </c>
    </row>
    <row r="12" spans="1:12" s="6" customFormat="1">
      <c r="A12" s="57">
        <v>3</v>
      </c>
      <c r="B12" s="28" t="str">
        <f>[1]List2!B9</f>
        <v>Králová Kateřina</v>
      </c>
      <c r="C12" s="29" t="str">
        <f>[1]List1!C9</f>
        <v>SC 80 Chomutov</v>
      </c>
      <c r="D12" s="34">
        <f>[1]List2!E9</f>
        <v>1.7000000000000002</v>
      </c>
      <c r="E12" s="35">
        <f>[1]List2!L9</f>
        <v>5.8999999999999995</v>
      </c>
      <c r="F12" s="17">
        <f>[1]List2!M9</f>
        <v>0</v>
      </c>
      <c r="G12" s="36">
        <f>[1]List2!N9</f>
        <v>7.6</v>
      </c>
      <c r="H12" s="37">
        <f>[1]List2!E10</f>
        <v>1.3</v>
      </c>
      <c r="I12" s="34">
        <f>[1]List2!L10</f>
        <v>3.8999999999999986</v>
      </c>
      <c r="J12" s="34">
        <f>[1]List2!M10</f>
        <v>0</v>
      </c>
      <c r="K12" s="35">
        <f>[1]List2!N10</f>
        <v>5.1999999999999984</v>
      </c>
      <c r="L12" s="17">
        <f>[1]List2!O10</f>
        <v>12.799999999999997</v>
      </c>
    </row>
    <row r="13" spans="1:12">
      <c r="A13" s="57">
        <v>4</v>
      </c>
      <c r="B13" s="1" t="str">
        <f>[1]List2!B17</f>
        <v>Pejchalová Alžběta</v>
      </c>
      <c r="C13" s="11" t="str">
        <f>[1]List1!C13</f>
        <v>TJ Žďár nad Sázavou</v>
      </c>
      <c r="D13" s="13">
        <f>[1]List2!E17</f>
        <v>2.5</v>
      </c>
      <c r="E13" s="14">
        <f>[1]List2!L17</f>
        <v>5.55</v>
      </c>
      <c r="F13" s="3">
        <f>[1]List2!M17</f>
        <v>0</v>
      </c>
      <c r="G13" s="15">
        <f>[1]List2!N17</f>
        <v>8.0500000000000007</v>
      </c>
      <c r="H13" s="16">
        <f>[1]List2!E18</f>
        <v>1.2</v>
      </c>
      <c r="I13" s="13">
        <f>[1]List2!L18</f>
        <v>3.5000000000000018</v>
      </c>
      <c r="J13" s="13">
        <f>[1]List2!M18</f>
        <v>0</v>
      </c>
      <c r="K13" s="14">
        <f>[1]List2!N18</f>
        <v>4.700000000000002</v>
      </c>
      <c r="L13" s="17">
        <f>[1]List2!O18</f>
        <v>12.750000000000004</v>
      </c>
    </row>
    <row r="14" spans="1:12">
      <c r="A14" s="57">
        <v>5</v>
      </c>
      <c r="B14" s="1" t="str">
        <f>[1]List2!B11</f>
        <v>Kalců Nikola</v>
      </c>
      <c r="C14" s="11" t="str">
        <f>[1]List1!C10</f>
        <v>TJ Žďár nad Sázavou</v>
      </c>
      <c r="D14" s="13">
        <f>[1]List2!E11</f>
        <v>1.9</v>
      </c>
      <c r="E14" s="14">
        <f>[1]List2!L11</f>
        <v>5.0500000000000007</v>
      </c>
      <c r="F14" s="3">
        <f>[1]List2!M11</f>
        <v>0</v>
      </c>
      <c r="G14" s="15">
        <f>[1]List2!N11</f>
        <v>6.9500000000000011</v>
      </c>
      <c r="H14" s="16">
        <f>[1]List2!E12</f>
        <v>1.6</v>
      </c>
      <c r="I14" s="13">
        <f>[1]List2!L12</f>
        <v>3.4499999999999993</v>
      </c>
      <c r="J14" s="13">
        <f>[1]List2!M12</f>
        <v>0</v>
      </c>
      <c r="K14" s="14">
        <f>[1]List2!N12</f>
        <v>5.0499999999999989</v>
      </c>
      <c r="L14" s="17">
        <f>[1]List2!O12</f>
        <v>12</v>
      </c>
    </row>
    <row r="15" spans="1:12" ht="15.75" thickBot="1">
      <c r="A15" s="58">
        <v>6</v>
      </c>
      <c r="B15" s="2" t="str">
        <f>[1]List2!B13</f>
        <v>Filipi Anna</v>
      </c>
      <c r="C15" s="7" t="str">
        <f>[1]List1!C11</f>
        <v>TJ Žďár nad Sázavou</v>
      </c>
      <c r="D15" s="19">
        <f>[1]List2!E13</f>
        <v>1.6</v>
      </c>
      <c r="E15" s="20">
        <f>[1]List2!L13</f>
        <v>5.1499999999999986</v>
      </c>
      <c r="F15" s="4">
        <f>[1]List2!M13</f>
        <v>0</v>
      </c>
      <c r="G15" s="21">
        <f>[1]List2!N13</f>
        <v>6.7499999999999982</v>
      </c>
      <c r="H15" s="22">
        <f>[1]List2!E14</f>
        <v>0.8</v>
      </c>
      <c r="I15" s="19">
        <f>[1]List2!L14</f>
        <v>2.0999999999999996</v>
      </c>
      <c r="J15" s="19">
        <f>[1]List2!M14</f>
        <v>0</v>
      </c>
      <c r="K15" s="20">
        <f>[1]List2!N14</f>
        <v>2.8999999999999995</v>
      </c>
      <c r="L15" s="23">
        <f>[1]List2!O14</f>
        <v>9.6499999999999986</v>
      </c>
    </row>
  </sheetData>
  <mergeCells count="2">
    <mergeCell ref="D8:G8"/>
    <mergeCell ref="H8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A19" sqref="A19"/>
    </sheetView>
  </sheetViews>
  <sheetFormatPr defaultRowHeight="15"/>
  <cols>
    <col min="1" max="1" width="7.28515625" style="53" customWidth="1"/>
    <col min="2" max="2" width="20.7109375" customWidth="1"/>
    <col min="3" max="3" width="16.140625" customWidth="1"/>
    <col min="4" max="4" width="7.7109375" customWidth="1"/>
    <col min="5" max="5" width="8.85546875" hidden="1" customWidth="1"/>
    <col min="6" max="11" width="7.7109375" customWidth="1"/>
    <col min="15" max="15" width="7.28515625" customWidth="1"/>
  </cols>
  <sheetData>
    <row r="1" spans="1:12" s="5" customFormat="1" ht="21">
      <c r="A1" s="52"/>
      <c r="B1" s="38" t="s">
        <v>6</v>
      </c>
    </row>
    <row r="2" spans="1:12" s="5" customFormat="1">
      <c r="A2" s="52"/>
    </row>
    <row r="3" spans="1:12" s="5" customFormat="1" ht="28.5">
      <c r="A3" s="52"/>
      <c r="B3" s="39" t="str">
        <f>[2]List1!B3</f>
        <v>Táborský pohár</v>
      </c>
    </row>
    <row r="4" spans="1:12" s="5" customFormat="1">
      <c r="A4" s="52"/>
      <c r="B4" s="40" t="str">
        <f>[2]List1!B4</f>
        <v>Tábor  8.6.2019</v>
      </c>
    </row>
    <row r="5" spans="1:12" s="5" customFormat="1">
      <c r="A5" s="52"/>
    </row>
    <row r="6" spans="1:12" s="5" customFormat="1">
      <c r="A6" s="52"/>
      <c r="B6" s="41" t="str">
        <f>[2]List1!B6</f>
        <v>Kategorie: II.a</v>
      </c>
    </row>
    <row r="7" spans="1:12" s="5" customFormat="1" ht="15.75" thickBot="1">
      <c r="A7" s="52"/>
    </row>
    <row r="8" spans="1:12" s="43" customFormat="1" ht="15.75" thickBot="1">
      <c r="A8" s="54"/>
      <c r="B8" s="42"/>
      <c r="C8" s="42"/>
      <c r="D8" s="107" t="str">
        <f>[2]List1!D8</f>
        <v>Obruč</v>
      </c>
      <c r="E8" s="107"/>
      <c r="F8" s="107"/>
      <c r="G8" s="107"/>
      <c r="H8" s="108" t="str">
        <f>[2]List1!E8</f>
        <v>Lib.náčiní</v>
      </c>
      <c r="I8" s="107"/>
      <c r="J8" s="107"/>
      <c r="K8" s="109"/>
      <c r="L8" s="42" t="s">
        <v>5</v>
      </c>
    </row>
    <row r="9" spans="1:12" s="43" customFormat="1" ht="15.75" thickBot="1">
      <c r="A9" s="55" t="s">
        <v>7</v>
      </c>
      <c r="B9" s="44" t="s">
        <v>0</v>
      </c>
      <c r="C9" s="44" t="s">
        <v>1</v>
      </c>
      <c r="D9" s="45" t="s">
        <v>2</v>
      </c>
      <c r="E9" s="46" t="s">
        <v>3</v>
      </c>
      <c r="F9" s="44" t="s">
        <v>8</v>
      </c>
      <c r="G9" s="47" t="s">
        <v>4</v>
      </c>
      <c r="H9" s="48" t="s">
        <v>2</v>
      </c>
      <c r="I9" s="49" t="s">
        <v>3</v>
      </c>
      <c r="J9" s="49" t="s">
        <v>8</v>
      </c>
      <c r="K9" s="50" t="s">
        <v>4</v>
      </c>
      <c r="L9" s="51"/>
    </row>
    <row r="10" spans="1:12" s="6" customFormat="1">
      <c r="A10" s="56">
        <v>1</v>
      </c>
      <c r="B10" s="8" t="str">
        <f>[2]List2!B27</f>
        <v>Wantola Magdalena</v>
      </c>
      <c r="C10" s="68" t="str">
        <f>[2]List1!C18</f>
        <v>SGA Bielsko-Biala</v>
      </c>
      <c r="D10" s="24">
        <f>[2]List2!E27</f>
        <v>4.9000000000000004</v>
      </c>
      <c r="E10" s="25">
        <f>[2]List2!L27</f>
        <v>6.05</v>
      </c>
      <c r="F10" s="69">
        <f>[2]List2!M27</f>
        <v>0</v>
      </c>
      <c r="G10" s="70">
        <f>[2]List2!N27</f>
        <v>10.95</v>
      </c>
      <c r="H10" s="71">
        <f>[2]List2!E28</f>
        <v>5.7</v>
      </c>
      <c r="I10" s="72">
        <f>[2]List2!L28</f>
        <v>5.8</v>
      </c>
      <c r="J10" s="72">
        <f>[2]List2!M28</f>
        <v>0</v>
      </c>
      <c r="K10" s="73">
        <f>[2]List2!N28</f>
        <v>11.5</v>
      </c>
      <c r="L10" s="69">
        <f>[2]List2!O28</f>
        <v>22.45</v>
      </c>
    </row>
    <row r="11" spans="1:12" s="6" customFormat="1">
      <c r="A11" s="57">
        <v>2</v>
      </c>
      <c r="B11" s="28" t="str">
        <f>[2]List2!B9</f>
        <v>Bojda Julia</v>
      </c>
      <c r="C11" s="67" t="str">
        <f>[2]List1!C9</f>
        <v>SGA Bielsko-Biala</v>
      </c>
      <c r="D11" s="30">
        <f>[2]List2!E9</f>
        <v>4.5</v>
      </c>
      <c r="E11" s="31">
        <f>[2]List2!L9</f>
        <v>4.8499999999999996</v>
      </c>
      <c r="F11" s="17">
        <f>[2]List2!M9</f>
        <v>0</v>
      </c>
      <c r="G11" s="36">
        <f>[2]List2!N9</f>
        <v>9.35</v>
      </c>
      <c r="H11" s="37">
        <f>[2]List2!E10</f>
        <v>4.2</v>
      </c>
      <c r="I11" s="34">
        <f>[2]List2!L10</f>
        <v>4.25</v>
      </c>
      <c r="J11" s="34">
        <f>[2]List2!M10</f>
        <v>0</v>
      </c>
      <c r="K11" s="35">
        <f>[2]List2!N10</f>
        <v>8.4499999999999993</v>
      </c>
      <c r="L11" s="17">
        <f>[2]List2!O10</f>
        <v>17.799999999999997</v>
      </c>
    </row>
    <row r="12" spans="1:12" s="6" customFormat="1">
      <c r="A12" s="57">
        <v>3</v>
      </c>
      <c r="B12" s="28" t="str">
        <f>[2]List2!B23</f>
        <v>Ploskonka Nela</v>
      </c>
      <c r="C12" s="67" t="str">
        <f>[2]List1!C16</f>
        <v>SGA Bielsko-Biala</v>
      </c>
      <c r="D12" s="34">
        <f>[2]List2!E23</f>
        <v>3.8</v>
      </c>
      <c r="E12" s="35">
        <f>[2]List2!L23</f>
        <v>2.3499999999999996</v>
      </c>
      <c r="F12" s="17">
        <f>[2]List2!M23</f>
        <v>0</v>
      </c>
      <c r="G12" s="36">
        <f>[2]List2!N23</f>
        <v>6.1499999999999995</v>
      </c>
      <c r="H12" s="37">
        <f>[2]List2!E24</f>
        <v>5.5</v>
      </c>
      <c r="I12" s="34">
        <f>[2]List2!L24</f>
        <v>5.8999999999999995</v>
      </c>
      <c r="J12" s="34">
        <f>[2]List2!M24</f>
        <v>0</v>
      </c>
      <c r="K12" s="35">
        <f>[2]List2!N24</f>
        <v>11.399999999999999</v>
      </c>
      <c r="L12" s="17">
        <f>[2]List2!O24</f>
        <v>17.549999999999997</v>
      </c>
    </row>
    <row r="13" spans="1:12">
      <c r="A13" s="57">
        <v>4</v>
      </c>
      <c r="B13" s="1" t="str">
        <f>[2]List2!B21</f>
        <v>Nastoupilová Sofie</v>
      </c>
      <c r="C13" s="65" t="str">
        <f>[2]List1!C15</f>
        <v>SC 80 Chomutov</v>
      </c>
      <c r="D13" s="13">
        <f>[2]List2!E21</f>
        <v>2.5</v>
      </c>
      <c r="E13" s="14">
        <f>[2]List2!L21</f>
        <v>4.9000000000000004</v>
      </c>
      <c r="F13" s="3">
        <f>[2]List2!M21</f>
        <v>0</v>
      </c>
      <c r="G13" s="15">
        <f>[2]List2!N21</f>
        <v>7.4</v>
      </c>
      <c r="H13" s="16">
        <f>[2]List2!E22</f>
        <v>2</v>
      </c>
      <c r="I13" s="13">
        <f>[2]List2!L22</f>
        <v>3.8</v>
      </c>
      <c r="J13" s="13">
        <f>[2]List2!M22</f>
        <v>0</v>
      </c>
      <c r="K13" s="14">
        <f>[2]List2!N22</f>
        <v>5.8</v>
      </c>
      <c r="L13" s="3">
        <f>[2]List2!O22</f>
        <v>13.2</v>
      </c>
    </row>
    <row r="14" spans="1:12">
      <c r="A14" s="57">
        <v>5</v>
      </c>
      <c r="B14" s="1" t="str">
        <f>[2]List2!B11</f>
        <v>Bubeníčková Erika</v>
      </c>
      <c r="C14" s="65" t="str">
        <f>[2]List1!C10</f>
        <v>SK Triumf Praha</v>
      </c>
      <c r="D14" s="13">
        <f>[2]List2!E11</f>
        <v>2.8</v>
      </c>
      <c r="E14" s="14">
        <f>[2]List2!L11</f>
        <v>4.95</v>
      </c>
      <c r="F14" s="3">
        <f>[2]List2!M11</f>
        <v>0</v>
      </c>
      <c r="G14" s="15">
        <f>[2]List2!N11</f>
        <v>7.75</v>
      </c>
      <c r="H14" s="16">
        <f>[2]List2!E12</f>
        <v>0.9</v>
      </c>
      <c r="I14" s="13">
        <f>[2]List2!L12</f>
        <v>3.1499999999999986</v>
      </c>
      <c r="J14" s="13">
        <f>[2]List2!M12</f>
        <v>0</v>
      </c>
      <c r="K14" s="14">
        <f>[2]List2!N12</f>
        <v>4.0499999999999989</v>
      </c>
      <c r="L14" s="3">
        <f>[2]List2!O12</f>
        <v>11.799999999999999</v>
      </c>
    </row>
    <row r="15" spans="1:12">
      <c r="A15" s="57">
        <v>6</v>
      </c>
      <c r="B15" s="1" t="str">
        <f>[2]List2!B15</f>
        <v>Součková Natálie</v>
      </c>
      <c r="C15" s="65" t="str">
        <f>[2]List1!C12</f>
        <v>SC 80 Chomutov</v>
      </c>
      <c r="D15" s="13">
        <f>[2]List2!E15</f>
        <v>2</v>
      </c>
      <c r="E15" s="14">
        <f>[2]List2!L15</f>
        <v>3.0999999999999996</v>
      </c>
      <c r="F15" s="3">
        <f>[2]List2!M15</f>
        <v>0</v>
      </c>
      <c r="G15" s="15">
        <f>[2]List2!N15</f>
        <v>5.0999999999999996</v>
      </c>
      <c r="H15" s="16">
        <f>[2]List2!E16</f>
        <v>1.6</v>
      </c>
      <c r="I15" s="13">
        <f>[2]List2!L16</f>
        <v>4.45</v>
      </c>
      <c r="J15" s="13">
        <f>[2]List2!M16</f>
        <v>0</v>
      </c>
      <c r="K15" s="14">
        <f>[2]List2!N16</f>
        <v>6.0500000000000007</v>
      </c>
      <c r="L15" s="3">
        <f>[2]List2!O16</f>
        <v>11.15</v>
      </c>
    </row>
    <row r="16" spans="1:12">
      <c r="A16" s="57">
        <v>7</v>
      </c>
      <c r="B16" s="1" t="str">
        <f>[2]List2!B29</f>
        <v>Johanovská Eliška</v>
      </c>
      <c r="C16" s="65" t="str">
        <f>[2]List1!C19</f>
        <v>SK Triumf Praha</v>
      </c>
      <c r="D16" s="13">
        <f>[2]List2!E29</f>
        <v>1.1000000000000001</v>
      </c>
      <c r="E16" s="14">
        <f>[2]List2!L29</f>
        <v>3.75</v>
      </c>
      <c r="F16" s="3">
        <f>[2]List2!M29</f>
        <v>0</v>
      </c>
      <c r="G16" s="15">
        <f>[2]List2!N29</f>
        <v>4.8499999999999996</v>
      </c>
      <c r="H16" s="16">
        <f>[2]List2!E30</f>
        <v>0.8</v>
      </c>
      <c r="I16" s="13">
        <f>[2]List2!L30</f>
        <v>3.8</v>
      </c>
      <c r="J16" s="13">
        <f>[2]List2!M30</f>
        <v>0</v>
      </c>
      <c r="K16" s="14">
        <f>[2]List2!N30</f>
        <v>4.5999999999999996</v>
      </c>
      <c r="L16" s="3">
        <f>[2]List2!O30</f>
        <v>9.4499999999999993</v>
      </c>
    </row>
    <row r="17" spans="1:12" ht="15.75" thickBot="1">
      <c r="A17" s="58">
        <v>8</v>
      </c>
      <c r="B17" s="2" t="str">
        <f>[2]List2!B31</f>
        <v>Posavádová Stella</v>
      </c>
      <c r="C17" s="66" t="str">
        <f>[2]List1!C20</f>
        <v>TJ. Sokol v Táboře</v>
      </c>
      <c r="D17" s="19">
        <f>[2]List2!E31</f>
        <v>1.4000000000000001</v>
      </c>
      <c r="E17" s="20">
        <f>[2]List2!L31</f>
        <v>2.6499999999999995</v>
      </c>
      <c r="F17" s="4">
        <f>[2]List2!M31</f>
        <v>0.6</v>
      </c>
      <c r="G17" s="21">
        <f>[2]List2!N31</f>
        <v>3.4499999999999997</v>
      </c>
      <c r="H17" s="22">
        <f>[2]List2!E32</f>
        <v>1.2999999999999998</v>
      </c>
      <c r="I17" s="19">
        <f>[2]List2!L32</f>
        <v>1.4499999999999993</v>
      </c>
      <c r="J17" s="19">
        <f>[2]List2!M32</f>
        <v>0</v>
      </c>
      <c r="K17" s="20">
        <f>[2]List2!N32</f>
        <v>2.7499999999999991</v>
      </c>
      <c r="L17" s="4">
        <f>[2]List2!O32</f>
        <v>6.1999999999999993</v>
      </c>
    </row>
  </sheetData>
  <mergeCells count="2">
    <mergeCell ref="D8:G8"/>
    <mergeCell ref="H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A18" sqref="A18"/>
    </sheetView>
  </sheetViews>
  <sheetFormatPr defaultRowHeight="15"/>
  <cols>
    <col min="1" max="1" width="6.85546875" style="53" customWidth="1"/>
    <col min="2" max="2" width="18.28515625" customWidth="1"/>
    <col min="3" max="3" width="14.7109375" customWidth="1"/>
    <col min="4" max="11" width="7.7109375" customWidth="1"/>
  </cols>
  <sheetData>
    <row r="1" spans="1:12" s="5" customFormat="1" ht="21">
      <c r="A1" s="52"/>
      <c r="B1" s="38" t="s">
        <v>6</v>
      </c>
    </row>
    <row r="2" spans="1:12" s="5" customFormat="1">
      <c r="A2" s="52"/>
    </row>
    <row r="3" spans="1:12" s="5" customFormat="1" ht="28.5">
      <c r="A3" s="52"/>
      <c r="B3" s="39" t="str">
        <f>[3]List1!B3</f>
        <v>Táborský pohár</v>
      </c>
    </row>
    <row r="4" spans="1:12" s="5" customFormat="1">
      <c r="A4" s="52"/>
      <c r="B4" s="40" t="str">
        <f>[3]List1!B4</f>
        <v>Tábor  8.6.2019</v>
      </c>
    </row>
    <row r="5" spans="1:12" s="5" customFormat="1">
      <c r="A5" s="52"/>
    </row>
    <row r="6" spans="1:12" s="5" customFormat="1">
      <c r="A6" s="52"/>
      <c r="B6" s="41" t="str">
        <f>[3]List1!B6</f>
        <v>Kategorie: II.b</v>
      </c>
    </row>
    <row r="7" spans="1:12" s="5" customFormat="1" ht="15.75" thickBot="1">
      <c r="A7" s="52"/>
    </row>
    <row r="8" spans="1:12" s="43" customFormat="1" ht="15.75" thickBot="1">
      <c r="A8" s="54"/>
      <c r="B8" s="42"/>
      <c r="C8" s="42"/>
      <c r="D8" s="108" t="str">
        <f>[3]List1!D8</f>
        <v>Obruč</v>
      </c>
      <c r="E8" s="107"/>
      <c r="F8" s="107"/>
      <c r="G8" s="109"/>
      <c r="H8" s="108" t="str">
        <f>[3]List1!E8</f>
        <v>Lib.náčiní</v>
      </c>
      <c r="I8" s="107"/>
      <c r="J8" s="107"/>
      <c r="K8" s="109"/>
      <c r="L8" s="42" t="s">
        <v>5</v>
      </c>
    </row>
    <row r="9" spans="1:12" s="43" customFormat="1" ht="15.75" thickBot="1">
      <c r="A9" s="55" t="s">
        <v>7</v>
      </c>
      <c r="B9" s="44" t="s">
        <v>0</v>
      </c>
      <c r="C9" s="44" t="s">
        <v>1</v>
      </c>
      <c r="D9" s="45" t="s">
        <v>2</v>
      </c>
      <c r="E9" s="46" t="s">
        <v>3</v>
      </c>
      <c r="F9" s="44" t="s">
        <v>8</v>
      </c>
      <c r="G9" s="47" t="s">
        <v>4</v>
      </c>
      <c r="H9" s="48" t="s">
        <v>2</v>
      </c>
      <c r="I9" s="49" t="s">
        <v>3</v>
      </c>
      <c r="J9" s="49" t="s">
        <v>8</v>
      </c>
      <c r="K9" s="50" t="s">
        <v>4</v>
      </c>
      <c r="L9" s="51"/>
    </row>
    <row r="10" spans="1:12" s="6" customFormat="1">
      <c r="A10" s="56">
        <v>1</v>
      </c>
      <c r="B10" s="28" t="str">
        <f>[3]List2!B19</f>
        <v>Briss Agata</v>
      </c>
      <c r="C10" s="67" t="str">
        <f>[3]List1!C14</f>
        <v>SGA Bielsko-Biala</v>
      </c>
      <c r="D10" s="34">
        <f>[3]List2!E19</f>
        <v>4.9000000000000004</v>
      </c>
      <c r="E10" s="35">
        <f>[3]List2!L19</f>
        <v>5.9</v>
      </c>
      <c r="F10" s="17">
        <f>[3]List2!M19</f>
        <v>0</v>
      </c>
      <c r="G10" s="36">
        <f>[3]List2!N19</f>
        <v>10.8</v>
      </c>
      <c r="H10" s="37">
        <f>[3]List2!E20</f>
        <v>5.5</v>
      </c>
      <c r="I10" s="34">
        <f>[3]List2!L20</f>
        <v>6</v>
      </c>
      <c r="J10" s="34">
        <f>[3]List2!M20</f>
        <v>0</v>
      </c>
      <c r="K10" s="35">
        <f>[3]List2!N20</f>
        <v>11.5</v>
      </c>
      <c r="L10" s="17">
        <f>[3]List2!O20</f>
        <v>22.3</v>
      </c>
    </row>
    <row r="11" spans="1:12" s="6" customFormat="1">
      <c r="A11" s="57">
        <v>2</v>
      </c>
      <c r="B11" s="28" t="str">
        <f>[3]List2!B13</f>
        <v>Golec Julia</v>
      </c>
      <c r="C11" s="67" t="str">
        <f>[3]List1!C11</f>
        <v>SGA Bielsko-Biala</v>
      </c>
      <c r="D11" s="34">
        <f>[3]List2!E13</f>
        <v>5.7</v>
      </c>
      <c r="E11" s="35">
        <f>[3]List2!L13</f>
        <v>5.4</v>
      </c>
      <c r="F11" s="17">
        <f>[3]List2!M13</f>
        <v>0.6</v>
      </c>
      <c r="G11" s="36">
        <f>[3]List2!N13</f>
        <v>10.500000000000002</v>
      </c>
      <c r="H11" s="37">
        <f>[3]List2!E14</f>
        <v>5.0999999999999996</v>
      </c>
      <c r="I11" s="34">
        <f>[3]List2!L14</f>
        <v>5.0500000000000007</v>
      </c>
      <c r="J11" s="34">
        <f>[3]List2!M14</f>
        <v>0</v>
      </c>
      <c r="K11" s="35">
        <f>[3]List2!N14</f>
        <v>10.15</v>
      </c>
      <c r="L11" s="17">
        <f>[3]List2!O14</f>
        <v>20.650000000000002</v>
      </c>
    </row>
    <row r="12" spans="1:12" s="6" customFormat="1">
      <c r="A12" s="57">
        <v>3</v>
      </c>
      <c r="B12" s="28" t="str">
        <f>[3]List2!B17</f>
        <v>Kozina Sofia</v>
      </c>
      <c r="C12" s="67" t="str">
        <f>[3]List1!C13</f>
        <v>SK Triumf Praha</v>
      </c>
      <c r="D12" s="34">
        <f>[3]List2!E17</f>
        <v>2.4000000000000004</v>
      </c>
      <c r="E12" s="35">
        <f>[3]List2!L17</f>
        <v>4.45</v>
      </c>
      <c r="F12" s="17">
        <f>[3]List2!M17</f>
        <v>0</v>
      </c>
      <c r="G12" s="36">
        <f>[3]List2!N17</f>
        <v>6.8500000000000005</v>
      </c>
      <c r="H12" s="37">
        <f>[3]List2!E18</f>
        <v>2.2999999999999998</v>
      </c>
      <c r="I12" s="34">
        <f>[3]List2!L18</f>
        <v>3.5000000000000018</v>
      </c>
      <c r="J12" s="34">
        <f>[3]List2!M18</f>
        <v>0</v>
      </c>
      <c r="K12" s="35">
        <f>[3]List2!N18</f>
        <v>5.8000000000000016</v>
      </c>
      <c r="L12" s="17">
        <f>[3]List2!O18</f>
        <v>12.650000000000002</v>
      </c>
    </row>
    <row r="13" spans="1:12">
      <c r="A13" s="57">
        <v>4</v>
      </c>
      <c r="B13" s="1" t="str">
        <f>[3]List2!B25</f>
        <v>Zavřelová Sára</v>
      </c>
      <c r="C13" s="65" t="str">
        <f>[3]List1!C17</f>
        <v>SK Triumf Praha</v>
      </c>
      <c r="D13" s="13">
        <f>[3]List2!E25</f>
        <v>1.7000000000000002</v>
      </c>
      <c r="E13" s="14">
        <f>[3]List2!L25</f>
        <v>4.2999999999999989</v>
      </c>
      <c r="F13" s="3">
        <f>[3]List2!M25</f>
        <v>0</v>
      </c>
      <c r="G13" s="15">
        <f>[3]List2!N25</f>
        <v>5.9999999999999991</v>
      </c>
      <c r="H13" s="16">
        <f>[3]List2!E26</f>
        <v>1.7000000000000002</v>
      </c>
      <c r="I13" s="13">
        <f>[3]List2!L26</f>
        <v>4.9000000000000012</v>
      </c>
      <c r="J13" s="13">
        <f>[3]List2!M26</f>
        <v>0</v>
      </c>
      <c r="K13" s="14">
        <f>[3]List2!N26</f>
        <v>6.6000000000000014</v>
      </c>
      <c r="L13" s="3">
        <f>[3]List2!O26</f>
        <v>12.600000000000001</v>
      </c>
    </row>
    <row r="14" spans="1:12">
      <c r="A14" s="57">
        <v>5</v>
      </c>
      <c r="B14" s="1" t="str">
        <f>[3]List2!B15</f>
        <v>Míková Eliška</v>
      </c>
      <c r="C14" s="65" t="str">
        <f>[3]List1!C12</f>
        <v>GSK Tábor</v>
      </c>
      <c r="D14" s="13">
        <f>[3]List2!E15</f>
        <v>2.1</v>
      </c>
      <c r="E14" s="14">
        <f>[3]List2!L15</f>
        <v>4.0000000000000009</v>
      </c>
      <c r="F14" s="3">
        <f>[3]List2!M15</f>
        <v>0</v>
      </c>
      <c r="G14" s="15">
        <f>[3]List2!N15</f>
        <v>6.1000000000000014</v>
      </c>
      <c r="H14" s="16">
        <f>[3]List2!E16</f>
        <v>1.8</v>
      </c>
      <c r="I14" s="13">
        <f>[3]List2!L16</f>
        <v>2.95</v>
      </c>
      <c r="J14" s="13">
        <f>[3]List2!M16</f>
        <v>0</v>
      </c>
      <c r="K14" s="14">
        <f>[3]List2!N16</f>
        <v>4.75</v>
      </c>
      <c r="L14" s="3">
        <f>[3]List2!O16</f>
        <v>10.850000000000001</v>
      </c>
    </row>
    <row r="15" spans="1:12">
      <c r="A15" s="57">
        <v>6</v>
      </c>
      <c r="B15" s="1" t="str">
        <f>[3]List2!B11</f>
        <v>Trejbalová Monika</v>
      </c>
      <c r="C15" s="65" t="str">
        <f>[3]List1!C10</f>
        <v>SC 80 Chomutov</v>
      </c>
      <c r="D15" s="13">
        <f>[3]List2!E11</f>
        <v>1.4</v>
      </c>
      <c r="E15" s="14">
        <f>[3]List2!L11</f>
        <v>3.3</v>
      </c>
      <c r="F15" s="3">
        <f>[3]List2!M11</f>
        <v>0</v>
      </c>
      <c r="G15" s="15">
        <f>[3]List2!N11</f>
        <v>4.6999999999999993</v>
      </c>
      <c r="H15" s="16">
        <f>[3]List2!E12</f>
        <v>2.2000000000000002</v>
      </c>
      <c r="I15" s="13">
        <f>[3]List2!L12</f>
        <v>3.9000000000000012</v>
      </c>
      <c r="J15" s="13">
        <f>[3]List2!M12</f>
        <v>0</v>
      </c>
      <c r="K15" s="14">
        <f>[3]List2!N12</f>
        <v>6.1000000000000014</v>
      </c>
      <c r="L15" s="3">
        <f>[3]List2!O12</f>
        <v>10.8</v>
      </c>
    </row>
    <row r="16" spans="1:12" ht="15.75" thickBot="1">
      <c r="A16" s="58">
        <v>7</v>
      </c>
      <c r="B16" s="2" t="str">
        <f>[3]List2!B23</f>
        <v>Potužníková Natálie</v>
      </c>
      <c r="C16" s="66" t="str">
        <f>[3]List1!C16</f>
        <v>TJ. Sokol v Táboře</v>
      </c>
      <c r="D16" s="19">
        <f>[3]List2!E23</f>
        <v>1.1000000000000001</v>
      </c>
      <c r="E16" s="20">
        <f>[3]List2!L23</f>
        <v>2.95</v>
      </c>
      <c r="F16" s="4">
        <f>[3]List2!M23</f>
        <v>0.6</v>
      </c>
      <c r="G16" s="21">
        <f>[3]List2!N23</f>
        <v>3.4500000000000006</v>
      </c>
      <c r="H16" s="22">
        <f>[3]List2!E24</f>
        <v>1.2</v>
      </c>
      <c r="I16" s="19">
        <f>[3]List2!L24</f>
        <v>3.6499999999999995</v>
      </c>
      <c r="J16" s="19">
        <f>[3]List2!M24</f>
        <v>0</v>
      </c>
      <c r="K16" s="20">
        <f>[3]List2!N24</f>
        <v>4.8499999999999996</v>
      </c>
      <c r="L16" s="4">
        <f>[3]List2!O24</f>
        <v>8.3000000000000007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A14" sqref="A14"/>
    </sheetView>
  </sheetViews>
  <sheetFormatPr defaultRowHeight="15"/>
  <cols>
    <col min="1" max="1" width="6.140625" style="53" customWidth="1"/>
    <col min="2" max="2" width="18.5703125" customWidth="1"/>
    <col min="3" max="3" width="14" customWidth="1"/>
    <col min="4" max="15" width="7.7109375" customWidth="1"/>
    <col min="16" max="16" width="6.85546875" customWidth="1"/>
  </cols>
  <sheetData>
    <row r="1" spans="1:16" s="5" customFormat="1" ht="21">
      <c r="A1" s="52"/>
      <c r="B1" s="38" t="s">
        <v>6</v>
      </c>
    </row>
    <row r="2" spans="1:16" s="5" customFormat="1">
      <c r="A2" s="52"/>
    </row>
    <row r="3" spans="1:16" s="5" customFormat="1" ht="28.5">
      <c r="A3" s="52"/>
      <c r="B3" s="39" t="str">
        <f>[4]List1!B3</f>
        <v>Táborský pohár</v>
      </c>
    </row>
    <row r="4" spans="1:16" s="5" customFormat="1">
      <c r="A4" s="52"/>
      <c r="B4" s="40" t="str">
        <f>[4]List1!B4</f>
        <v>Tábor  8.6.2019</v>
      </c>
    </row>
    <row r="5" spans="1:16" s="5" customFormat="1">
      <c r="A5" s="52"/>
    </row>
    <row r="6" spans="1:16" s="5" customFormat="1">
      <c r="A6" s="52"/>
      <c r="B6" s="41" t="str">
        <f>[4]List1!B6</f>
        <v>Kategorie: III.</v>
      </c>
    </row>
    <row r="7" spans="1:16" s="5" customFormat="1" ht="15.75" thickBot="1">
      <c r="A7" s="52"/>
    </row>
    <row r="8" spans="1:16" s="43" customFormat="1" ht="15.75" thickBot="1">
      <c r="A8" s="54"/>
      <c r="B8" s="42"/>
      <c r="C8" s="42"/>
      <c r="D8" s="110" t="str">
        <f>[4]List1!D8</f>
        <v>Kužele</v>
      </c>
      <c r="E8" s="110"/>
      <c r="F8" s="110"/>
      <c r="G8" s="110"/>
      <c r="H8" s="111" t="str">
        <f>[4]List1!E8</f>
        <v>Lib.náč.</v>
      </c>
      <c r="I8" s="110"/>
      <c r="J8" s="110"/>
      <c r="K8" s="112"/>
      <c r="L8" s="111" t="s">
        <v>9</v>
      </c>
      <c r="M8" s="110"/>
      <c r="N8" s="110"/>
      <c r="O8" s="112"/>
      <c r="P8" s="75" t="s">
        <v>5</v>
      </c>
    </row>
    <row r="9" spans="1:16" s="43" customFormat="1" ht="15.75" thickBot="1">
      <c r="A9" s="55" t="s">
        <v>7</v>
      </c>
      <c r="B9" s="44" t="s">
        <v>0</v>
      </c>
      <c r="C9" s="44" t="s">
        <v>1</v>
      </c>
      <c r="D9" s="76" t="s">
        <v>2</v>
      </c>
      <c r="E9" s="77" t="s">
        <v>3</v>
      </c>
      <c r="F9" s="78" t="s">
        <v>8</v>
      </c>
      <c r="G9" s="79" t="s">
        <v>4</v>
      </c>
      <c r="H9" s="80" t="s">
        <v>2</v>
      </c>
      <c r="I9" s="81" t="s">
        <v>3</v>
      </c>
      <c r="J9" s="81" t="s">
        <v>8</v>
      </c>
      <c r="K9" s="82" t="s">
        <v>4</v>
      </c>
      <c r="L9" s="83" t="s">
        <v>2</v>
      </c>
      <c r="M9" s="83" t="s">
        <v>3</v>
      </c>
      <c r="N9" s="83" t="s">
        <v>8</v>
      </c>
      <c r="O9" s="83" t="s">
        <v>4</v>
      </c>
      <c r="P9" s="84"/>
    </row>
    <row r="10" spans="1:16" s="6" customFormat="1">
      <c r="A10" s="56">
        <v>1</v>
      </c>
      <c r="B10" s="8" t="str">
        <f>[4]List2!B9</f>
        <v>Wolfová Laura</v>
      </c>
      <c r="C10" s="68" t="str">
        <f>[4]List1!C9</f>
        <v>SK Triumf Praha</v>
      </c>
      <c r="D10" s="24">
        <f>[4]List2!E9</f>
        <v>2.9</v>
      </c>
      <c r="E10" s="25">
        <f>[4]List2!L9</f>
        <v>5.0999999999999996</v>
      </c>
      <c r="F10" s="9">
        <f>[4]List2!M9</f>
        <v>0</v>
      </c>
      <c r="G10" s="26">
        <f>[4]List2!N9</f>
        <v>8</v>
      </c>
      <c r="H10" s="27">
        <f>[4]List2!E10</f>
        <v>1.8</v>
      </c>
      <c r="I10" s="24">
        <f>[4]List2!L10</f>
        <v>4.3500000000000005</v>
      </c>
      <c r="J10" s="24">
        <f>[4]List2!M10</f>
        <v>0</v>
      </c>
      <c r="K10" s="25">
        <f>[4]List2!N10</f>
        <v>6.15</v>
      </c>
      <c r="L10" s="61">
        <f>[4]List2!E11</f>
        <v>1.9</v>
      </c>
      <c r="M10" s="61">
        <f>[4]List2!L11</f>
        <v>4.2000000000000011</v>
      </c>
      <c r="N10" s="61">
        <f>[4]List2!M11</f>
        <v>0</v>
      </c>
      <c r="O10" s="61">
        <f>[4]List2!N11</f>
        <v>6.1000000000000014</v>
      </c>
      <c r="P10" s="9">
        <f>[4]List2!O11</f>
        <v>20.25</v>
      </c>
    </row>
    <row r="11" spans="1:16" s="6" customFormat="1">
      <c r="A11" s="57">
        <v>2</v>
      </c>
      <c r="B11" s="28" t="str">
        <f>[4]List2!B12</f>
        <v>Procházková Kristina</v>
      </c>
      <c r="C11" s="67" t="str">
        <f>[4]List1!C10</f>
        <v>GSK Tábor</v>
      </c>
      <c r="D11" s="30">
        <f>[4]List2!E12</f>
        <v>3.4</v>
      </c>
      <c r="E11" s="31">
        <f>[4]List2!L12</f>
        <v>4.5499999999999989</v>
      </c>
      <c r="F11" s="12">
        <f>[4]List2!M12</f>
        <v>0</v>
      </c>
      <c r="G11" s="32">
        <f>[4]List2!N12</f>
        <v>7.9499999999999993</v>
      </c>
      <c r="H11" s="33">
        <f>[4]List2!E13</f>
        <v>2.1</v>
      </c>
      <c r="I11" s="30">
        <f>[4]List2!L13</f>
        <v>3.2999999999999989</v>
      </c>
      <c r="J11" s="30">
        <f>[4]List2!M13</f>
        <v>0</v>
      </c>
      <c r="K11" s="31">
        <f>[4]List2!N13</f>
        <v>5.3999999999999986</v>
      </c>
      <c r="L11" s="62">
        <f>[4]List2!E14</f>
        <v>2.5</v>
      </c>
      <c r="M11" s="62">
        <f>[4]List2!L14</f>
        <v>4.0000000000000009</v>
      </c>
      <c r="N11" s="62">
        <f>[4]List2!M14</f>
        <v>0</v>
      </c>
      <c r="O11" s="62">
        <f>[4]List2!N14</f>
        <v>6.5000000000000009</v>
      </c>
      <c r="P11" s="12">
        <f>[4]List2!O14</f>
        <v>19.849999999999998</v>
      </c>
    </row>
    <row r="12" spans="1:16" s="6" customFormat="1" ht="15.75" thickBot="1">
      <c r="A12" s="58">
        <v>3</v>
      </c>
      <c r="B12" s="85" t="str">
        <f>[4]List2!B15</f>
        <v>Borková Amelie</v>
      </c>
      <c r="C12" s="86" t="str">
        <f>[4]List1!C11</f>
        <v>SK Triumf Praha</v>
      </c>
      <c r="D12" s="87">
        <f>[4]List2!E15</f>
        <v>2.4</v>
      </c>
      <c r="E12" s="88">
        <f>[4]List2!L15</f>
        <v>3.7999999999999989</v>
      </c>
      <c r="F12" s="23">
        <f>[4]List2!M15</f>
        <v>0</v>
      </c>
      <c r="G12" s="89">
        <f>[4]List2!N15</f>
        <v>6.1999999999999993</v>
      </c>
      <c r="H12" s="90">
        <f>[4]List2!E16</f>
        <v>2.2999999999999998</v>
      </c>
      <c r="I12" s="87">
        <f>[4]List2!L16</f>
        <v>2.6500000000000004</v>
      </c>
      <c r="J12" s="87">
        <f>[4]List2!M16</f>
        <v>0</v>
      </c>
      <c r="K12" s="88">
        <f>[4]List2!N16</f>
        <v>4.95</v>
      </c>
      <c r="L12" s="64">
        <f>[4]List2!E17</f>
        <v>1.7999999999999998</v>
      </c>
      <c r="M12" s="64">
        <f>[4]List2!L17</f>
        <v>3.8000000000000007</v>
      </c>
      <c r="N12" s="64">
        <f>[4]List2!M17</f>
        <v>0</v>
      </c>
      <c r="O12" s="64">
        <f>[4]List2!N17</f>
        <v>5.6000000000000005</v>
      </c>
      <c r="P12" s="23">
        <f>[4]List2!O17</f>
        <v>16.75</v>
      </c>
    </row>
  </sheetData>
  <mergeCells count="3">
    <mergeCell ref="D8:G8"/>
    <mergeCell ref="H8:K8"/>
    <mergeCell ref="L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L8" sqref="L8:O8"/>
    </sheetView>
  </sheetViews>
  <sheetFormatPr defaultRowHeight="15"/>
  <cols>
    <col min="1" max="1" width="6.42578125" style="53" customWidth="1"/>
    <col min="2" max="2" width="13.7109375" customWidth="1"/>
    <col min="3" max="3" width="16.5703125" customWidth="1"/>
    <col min="4" max="15" width="6.7109375" customWidth="1"/>
    <col min="16" max="16" width="7.7109375" customWidth="1"/>
  </cols>
  <sheetData>
    <row r="1" spans="1:16" s="5" customFormat="1" ht="21">
      <c r="A1" s="52"/>
      <c r="B1" s="38" t="s">
        <v>6</v>
      </c>
    </row>
    <row r="2" spans="1:16" s="5" customFormat="1">
      <c r="A2" s="52"/>
    </row>
    <row r="3" spans="1:16" s="5" customFormat="1" ht="28.5">
      <c r="A3" s="52"/>
      <c r="B3" s="39" t="str">
        <f>[5]List1!B3</f>
        <v>Táborský pohár</v>
      </c>
    </row>
    <row r="4" spans="1:16" s="5" customFormat="1">
      <c r="A4" s="52"/>
      <c r="B4" s="40" t="str">
        <f>[5]List1!B4</f>
        <v>Tábor  8.6.2019</v>
      </c>
    </row>
    <row r="5" spans="1:16" s="5" customFormat="1">
      <c r="A5" s="52"/>
    </row>
    <row r="6" spans="1:16" s="5" customFormat="1">
      <c r="A6" s="52"/>
      <c r="B6" s="41" t="str">
        <f>[5]List1!B6</f>
        <v>Kategorie: IV.</v>
      </c>
    </row>
    <row r="7" spans="1:16" s="5" customFormat="1" ht="15.75" thickBot="1">
      <c r="A7" s="52"/>
    </row>
    <row r="8" spans="1:16" s="43" customFormat="1" ht="15.75" thickBot="1">
      <c r="A8" s="54"/>
      <c r="B8" s="42"/>
      <c r="C8" s="42"/>
      <c r="D8" s="110" t="str">
        <f>[5]List1!D8</f>
        <v>Kužele</v>
      </c>
      <c r="E8" s="110"/>
      <c r="F8" s="110"/>
      <c r="G8" s="110"/>
      <c r="H8" s="111" t="str">
        <f>[5]List1!E8</f>
        <v>Lib.náč.</v>
      </c>
      <c r="I8" s="110"/>
      <c r="J8" s="110"/>
      <c r="K8" s="112"/>
      <c r="L8" s="111" t="s">
        <v>12</v>
      </c>
      <c r="M8" s="110"/>
      <c r="N8" s="110"/>
      <c r="O8" s="112"/>
      <c r="P8" s="75" t="s">
        <v>5</v>
      </c>
    </row>
    <row r="9" spans="1:16" s="43" customFormat="1" ht="15.75" thickBot="1">
      <c r="A9" s="55" t="s">
        <v>7</v>
      </c>
      <c r="B9" s="44" t="s">
        <v>0</v>
      </c>
      <c r="C9" s="44" t="s">
        <v>1</v>
      </c>
      <c r="D9" s="76" t="s">
        <v>2</v>
      </c>
      <c r="E9" s="77" t="s">
        <v>3</v>
      </c>
      <c r="F9" s="78" t="s">
        <v>8</v>
      </c>
      <c r="G9" s="79" t="s">
        <v>4</v>
      </c>
      <c r="H9" s="80" t="s">
        <v>2</v>
      </c>
      <c r="I9" s="81" t="s">
        <v>3</v>
      </c>
      <c r="J9" s="81" t="s">
        <v>8</v>
      </c>
      <c r="K9" s="82" t="s">
        <v>4</v>
      </c>
      <c r="L9" s="83" t="s">
        <v>2</v>
      </c>
      <c r="M9" s="83" t="s">
        <v>3</v>
      </c>
      <c r="N9" s="83" t="s">
        <v>8</v>
      </c>
      <c r="O9" s="83"/>
      <c r="P9" s="84"/>
    </row>
    <row r="10" spans="1:16" s="6" customFormat="1">
      <c r="A10" s="57">
        <v>1</v>
      </c>
      <c r="B10" s="28" t="str">
        <f>[5]List2!B12</f>
        <v>Briss Karina</v>
      </c>
      <c r="C10" s="29" t="str">
        <f>[5]List1!C10</f>
        <v>SGA Bielsko-Biala</v>
      </c>
      <c r="D10" s="34">
        <v>6.2</v>
      </c>
      <c r="E10" s="35">
        <v>4.3499999999999996</v>
      </c>
      <c r="F10" s="17">
        <f>[5]List2!M11</f>
        <v>0</v>
      </c>
      <c r="G10" s="36">
        <v>10.55</v>
      </c>
      <c r="H10" s="37">
        <v>6.9</v>
      </c>
      <c r="I10" s="34">
        <v>6.95</v>
      </c>
      <c r="J10" s="34">
        <f>[5]List2!M12</f>
        <v>0</v>
      </c>
      <c r="K10" s="35">
        <v>13.05</v>
      </c>
      <c r="L10" s="63">
        <v>6</v>
      </c>
      <c r="M10" s="63">
        <v>6.2</v>
      </c>
      <c r="N10" s="63">
        <f>[5]List2!M13</f>
        <v>0</v>
      </c>
      <c r="O10" s="63">
        <v>12.2</v>
      </c>
      <c r="P10" s="17">
        <f>[5]List2!O14</f>
        <v>35.799999999999997</v>
      </c>
    </row>
    <row r="11" spans="1:16" s="6" customFormat="1">
      <c r="A11" s="57">
        <v>2</v>
      </c>
      <c r="B11" s="91" t="s">
        <v>10</v>
      </c>
      <c r="C11" s="10" t="s">
        <v>11</v>
      </c>
      <c r="D11" s="30">
        <v>3.8</v>
      </c>
      <c r="E11" s="31">
        <v>5.05</v>
      </c>
      <c r="F11" s="12">
        <f>[5]List2!M10</f>
        <v>0</v>
      </c>
      <c r="G11" s="32">
        <v>8.85</v>
      </c>
      <c r="H11" s="33">
        <v>3.9</v>
      </c>
      <c r="I11" s="30">
        <v>5.35</v>
      </c>
      <c r="J11" s="30">
        <f>[5]List2!M11</f>
        <v>0</v>
      </c>
      <c r="K11" s="31">
        <v>9.25</v>
      </c>
      <c r="L11" s="62">
        <v>3.5</v>
      </c>
      <c r="M11" s="62">
        <v>3.4</v>
      </c>
      <c r="N11" s="62">
        <f>[5]List2!M12</f>
        <v>0</v>
      </c>
      <c r="O11" s="62">
        <v>6.9</v>
      </c>
      <c r="P11" s="12">
        <v>25</v>
      </c>
    </row>
  </sheetData>
  <sortState ref="A11:P11">
    <sortCondition ref="A10"/>
  </sortState>
  <mergeCells count="3">
    <mergeCell ref="D8:G8"/>
    <mergeCell ref="H8:K8"/>
    <mergeCell ref="L8:O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A12" sqref="A12"/>
    </sheetView>
  </sheetViews>
  <sheetFormatPr defaultRowHeight="15"/>
  <cols>
    <col min="1" max="1" width="6.85546875" style="53" customWidth="1"/>
    <col min="2" max="2" width="15.7109375" customWidth="1"/>
    <col min="3" max="3" width="9.7109375" customWidth="1"/>
    <col min="4" max="15" width="6.7109375" customWidth="1"/>
    <col min="17" max="17" width="10.28515625" customWidth="1"/>
  </cols>
  <sheetData>
    <row r="1" spans="1:16" s="5" customFormat="1" ht="21">
      <c r="A1" s="52"/>
      <c r="B1" s="38" t="s">
        <v>6</v>
      </c>
    </row>
    <row r="2" spans="1:16" s="5" customFormat="1">
      <c r="A2" s="52"/>
    </row>
    <row r="3" spans="1:16" s="5" customFormat="1" ht="28.5">
      <c r="A3" s="52"/>
      <c r="B3" s="39" t="str">
        <f>[6]List1!B3</f>
        <v>Táborský pohár</v>
      </c>
    </row>
    <row r="4" spans="1:16" s="5" customFormat="1">
      <c r="A4" s="52"/>
      <c r="B4" s="40" t="str">
        <f>[6]List1!B4</f>
        <v>Tábor  8.6.2019</v>
      </c>
    </row>
    <row r="5" spans="1:16" s="5" customFormat="1">
      <c r="A5" s="52"/>
    </row>
    <row r="6" spans="1:16" s="5" customFormat="1">
      <c r="A6" s="52"/>
      <c r="B6" s="41" t="str">
        <f>[6]List1!B6</f>
        <v>Kategorie: V.</v>
      </c>
    </row>
    <row r="7" spans="1:16" s="5" customFormat="1" ht="15.75" thickBot="1">
      <c r="A7" s="52"/>
    </row>
    <row r="8" spans="1:16" s="43" customFormat="1" ht="15.75" thickBot="1">
      <c r="A8" s="54"/>
      <c r="B8" s="42"/>
      <c r="C8" s="42"/>
      <c r="D8" s="110" t="str">
        <f>[6]List1!D8</f>
        <v>Míč</v>
      </c>
      <c r="E8" s="110"/>
      <c r="F8" s="110"/>
      <c r="G8" s="110"/>
      <c r="H8" s="111" t="str">
        <f>[6]List1!E8</f>
        <v>Lib.náč.</v>
      </c>
      <c r="I8" s="110"/>
      <c r="J8" s="110"/>
      <c r="K8" s="112"/>
      <c r="L8" s="111" t="s">
        <v>13</v>
      </c>
      <c r="M8" s="110"/>
      <c r="N8" s="110"/>
      <c r="O8" s="112"/>
      <c r="P8" s="75" t="s">
        <v>5</v>
      </c>
    </row>
    <row r="9" spans="1:16" s="43" customFormat="1" ht="15.75" thickBot="1">
      <c r="A9" s="55" t="s">
        <v>7</v>
      </c>
      <c r="B9" s="44" t="s">
        <v>0</v>
      </c>
      <c r="C9" s="44" t="s">
        <v>1</v>
      </c>
      <c r="D9" s="76" t="s">
        <v>2</v>
      </c>
      <c r="E9" s="77" t="s">
        <v>3</v>
      </c>
      <c r="F9" s="78" t="s">
        <v>8</v>
      </c>
      <c r="G9" s="79" t="s">
        <v>4</v>
      </c>
      <c r="H9" s="80" t="s">
        <v>2</v>
      </c>
      <c r="I9" s="81" t="s">
        <v>3</v>
      </c>
      <c r="J9" s="81" t="s">
        <v>8</v>
      </c>
      <c r="K9" s="82" t="s">
        <v>4</v>
      </c>
      <c r="L9" s="83" t="s">
        <v>2</v>
      </c>
      <c r="M9" s="83" t="s">
        <v>3</v>
      </c>
      <c r="N9" s="83" t="s">
        <v>8</v>
      </c>
      <c r="O9" s="83" t="s">
        <v>14</v>
      </c>
      <c r="P9" s="84"/>
    </row>
    <row r="10" spans="1:16" s="6" customFormat="1" ht="15.75" thickBot="1">
      <c r="A10" s="93">
        <v>1</v>
      </c>
      <c r="B10" s="94" t="str">
        <f>[6]List2!B9</f>
        <v>Bendová Barbora</v>
      </c>
      <c r="C10" s="86" t="str">
        <f>[6]List1!C9</f>
        <v>GSK Tábor</v>
      </c>
      <c r="D10" s="95">
        <f>[6]List2!E9</f>
        <v>4.5</v>
      </c>
      <c r="E10" s="96">
        <f>[6]List2!L9</f>
        <v>5.2000000000000011</v>
      </c>
      <c r="F10" s="92">
        <f>[6]List2!M9</f>
        <v>0</v>
      </c>
      <c r="G10" s="97">
        <f>[6]List2!N9</f>
        <v>9.7000000000000011</v>
      </c>
      <c r="H10" s="98">
        <f>[6]List2!E10</f>
        <v>3.7</v>
      </c>
      <c r="I10" s="95">
        <f>[6]List2!L10</f>
        <v>6.4</v>
      </c>
      <c r="J10" s="95">
        <f>[6]List2!M10</f>
        <v>0</v>
      </c>
      <c r="K10" s="96">
        <f>[6]List2!N10</f>
        <v>10.100000000000001</v>
      </c>
      <c r="L10" s="99">
        <f>[6]List2!E11</f>
        <v>3.5</v>
      </c>
      <c r="M10" s="99">
        <f>[6]List2!L11</f>
        <v>4.3000000000000007</v>
      </c>
      <c r="N10" s="99">
        <f>[6]List2!M11</f>
        <v>0</v>
      </c>
      <c r="O10" s="99">
        <f>[6]List2!N11</f>
        <v>7.8000000000000007</v>
      </c>
      <c r="P10" s="92">
        <f>[6]List2!O11</f>
        <v>27.600000000000005</v>
      </c>
    </row>
  </sheetData>
  <mergeCells count="3">
    <mergeCell ref="D8:G8"/>
    <mergeCell ref="H8:K8"/>
    <mergeCell ref="L8:O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15" sqref="A15"/>
    </sheetView>
  </sheetViews>
  <sheetFormatPr defaultRowHeight="15"/>
  <cols>
    <col min="1" max="1" width="6.5703125" style="53" customWidth="1"/>
    <col min="2" max="2" width="19.7109375" customWidth="1"/>
    <col min="3" max="3" width="16" customWidth="1"/>
    <col min="4" max="5" width="8.85546875" customWidth="1"/>
    <col min="6" max="6" width="9" customWidth="1"/>
    <col min="7" max="8" width="8.85546875" customWidth="1"/>
    <col min="9" max="9" width="10.140625" customWidth="1"/>
    <col min="10" max="10" width="0.140625" customWidth="1"/>
    <col min="11" max="17" width="8.85546875" customWidth="1"/>
  </cols>
  <sheetData>
    <row r="1" spans="1:7" s="5" customFormat="1" ht="21">
      <c r="A1" s="52"/>
      <c r="B1" s="38" t="s">
        <v>6</v>
      </c>
    </row>
    <row r="2" spans="1:7" s="5" customFormat="1">
      <c r="A2" s="52"/>
    </row>
    <row r="3" spans="1:7" s="5" customFormat="1" ht="28.5">
      <c r="A3" s="52"/>
      <c r="B3" s="39" t="str">
        <f>[7]List1!B3</f>
        <v>Táborský pohár</v>
      </c>
    </row>
    <row r="4" spans="1:7" s="5" customFormat="1">
      <c r="A4" s="52"/>
      <c r="B4" s="40" t="str">
        <f>[7]List1!B4</f>
        <v>Tábor  8.6.2019</v>
      </c>
    </row>
    <row r="5" spans="1:7" s="5" customFormat="1">
      <c r="A5" s="52"/>
    </row>
    <row r="6" spans="1:7" s="5" customFormat="1">
      <c r="A6" s="52"/>
      <c r="B6" s="41" t="str">
        <f>[7]List1!B6</f>
        <v>Kategorie: VI</v>
      </c>
    </row>
    <row r="7" spans="1:7" s="5" customFormat="1" ht="15.75" thickBot="1">
      <c r="A7" s="52"/>
    </row>
    <row r="8" spans="1:7" s="43" customFormat="1" ht="15.75" thickBot="1">
      <c r="A8" s="101"/>
      <c r="B8" s="59"/>
      <c r="C8" s="42"/>
      <c r="D8" s="107" t="str">
        <f>[7]List1!D8</f>
        <v>BN</v>
      </c>
      <c r="E8" s="107"/>
      <c r="F8" s="107"/>
      <c r="G8" s="109"/>
    </row>
    <row r="9" spans="1:7" s="43" customFormat="1" ht="15.75" thickBot="1">
      <c r="A9" s="102" t="s">
        <v>7</v>
      </c>
      <c r="B9" s="103" t="s">
        <v>0</v>
      </c>
      <c r="C9" s="44" t="s">
        <v>1</v>
      </c>
      <c r="D9" s="104" t="s">
        <v>2</v>
      </c>
      <c r="E9" s="105" t="s">
        <v>3</v>
      </c>
      <c r="F9" s="51" t="s">
        <v>8</v>
      </c>
      <c r="G9" s="60" t="s">
        <v>4</v>
      </c>
    </row>
    <row r="10" spans="1:7" s="6" customFormat="1">
      <c r="A10" s="57">
        <v>1</v>
      </c>
      <c r="B10" s="28" t="str">
        <f>[7]List2!B15</f>
        <v>Posavádová Nora</v>
      </c>
      <c r="C10" s="10" t="str">
        <f>[7]List1!C15</f>
        <v>TJ Sokol v Táboře</v>
      </c>
      <c r="D10" s="34">
        <f>[7]List2!E15</f>
        <v>1.6</v>
      </c>
      <c r="E10" s="35">
        <f>[7]List2!L15</f>
        <v>4.9500000000000011</v>
      </c>
      <c r="F10" s="17">
        <f>[7]List2!M15</f>
        <v>0</v>
      </c>
      <c r="G10" s="63">
        <f>[7]List2!N15</f>
        <v>6.5500000000000007</v>
      </c>
    </row>
    <row r="11" spans="1:7" s="6" customFormat="1">
      <c r="A11" s="57">
        <v>2</v>
      </c>
      <c r="B11" s="28" t="str">
        <f>[7]List2!B11</f>
        <v>Kubcová Beáta</v>
      </c>
      <c r="C11" s="10" t="str">
        <f>[7]List1!C11</f>
        <v>SK Triumf Praha</v>
      </c>
      <c r="D11" s="34">
        <f>[7]List2!E11</f>
        <v>1.3</v>
      </c>
      <c r="E11" s="35">
        <f>[7]List2!L11</f>
        <v>4.75</v>
      </c>
      <c r="F11" s="17">
        <f>[7]List2!M11</f>
        <v>0</v>
      </c>
      <c r="G11" s="63">
        <f>[7]List2!N11</f>
        <v>6.05</v>
      </c>
    </row>
    <row r="12" spans="1:7" s="6" customFormat="1">
      <c r="A12" s="57">
        <v>3</v>
      </c>
      <c r="B12" s="28" t="str">
        <f>[7]List2!B12</f>
        <v>Kratochvílová Monika</v>
      </c>
      <c r="C12" s="10" t="str">
        <f>[7]List1!C12</f>
        <v>GSK Tábor</v>
      </c>
      <c r="D12" s="34">
        <f>[7]List2!E12</f>
        <v>1.5</v>
      </c>
      <c r="E12" s="35">
        <f>[7]List2!L12</f>
        <v>4.3999999999999995</v>
      </c>
      <c r="F12" s="17">
        <f>[7]List2!M12</f>
        <v>0</v>
      </c>
      <c r="G12" s="63">
        <f>[7]List2!N12</f>
        <v>5.8999999999999995</v>
      </c>
    </row>
    <row r="13" spans="1:7" ht="15.75" thickBot="1">
      <c r="A13" s="58">
        <v>4</v>
      </c>
      <c r="B13" s="2" t="str">
        <f>[7]List2!B14</f>
        <v>Míková Teodora</v>
      </c>
      <c r="C13" s="100" t="str">
        <f>[7]List1!C14</f>
        <v>GSK Tábor</v>
      </c>
      <c r="D13" s="19">
        <f>[7]List2!E14</f>
        <v>0.9</v>
      </c>
      <c r="E13" s="20">
        <f>[7]List2!L14</f>
        <v>4.8499999999999996</v>
      </c>
      <c r="F13" s="4">
        <f>[7]List2!M14</f>
        <v>0</v>
      </c>
      <c r="G13" s="74">
        <f>[7]List2!N14</f>
        <v>5.75</v>
      </c>
    </row>
  </sheetData>
  <mergeCells count="1">
    <mergeCell ref="D8:G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A13" sqref="A13"/>
    </sheetView>
  </sheetViews>
  <sheetFormatPr defaultRowHeight="15"/>
  <cols>
    <col min="1" max="1" width="6.7109375" style="53" customWidth="1"/>
    <col min="2" max="2" width="16.7109375" customWidth="1"/>
    <col min="3" max="3" width="13.85546875" customWidth="1"/>
    <col min="4" max="15" width="6.7109375" customWidth="1"/>
  </cols>
  <sheetData>
    <row r="1" spans="1:16" s="5" customFormat="1" ht="21">
      <c r="A1" s="52"/>
      <c r="B1" s="38" t="s">
        <v>6</v>
      </c>
    </row>
    <row r="2" spans="1:16" s="5" customFormat="1">
      <c r="A2" s="52"/>
    </row>
    <row r="3" spans="1:16" s="5" customFormat="1" ht="28.5">
      <c r="A3" s="52"/>
      <c r="B3" s="39" t="str">
        <f>[8]List1!B3</f>
        <v>Táborský pohár</v>
      </c>
    </row>
    <row r="4" spans="1:16" s="5" customFormat="1">
      <c r="A4" s="52"/>
      <c r="B4" s="40" t="str">
        <f>[8]List1!B4</f>
        <v>Tábor  8.6.2019</v>
      </c>
    </row>
    <row r="5" spans="1:16" s="5" customFormat="1">
      <c r="A5" s="52"/>
    </row>
    <row r="6" spans="1:16" s="5" customFormat="1">
      <c r="A6" s="52"/>
      <c r="B6" s="41" t="str">
        <f>[8]List1!B6</f>
        <v>Kategorie: VII.</v>
      </c>
    </row>
    <row r="7" spans="1:16" s="5" customFormat="1" ht="15.75" thickBot="1">
      <c r="A7" s="52"/>
    </row>
    <row r="8" spans="1:16" s="43" customFormat="1" ht="15.75" thickBot="1">
      <c r="A8" s="54"/>
      <c r="B8" s="42"/>
      <c r="C8" s="42"/>
      <c r="D8" s="110" t="str">
        <f>[8]List1!D8</f>
        <v>Kužele</v>
      </c>
      <c r="E8" s="110"/>
      <c r="F8" s="110"/>
      <c r="G8" s="110"/>
      <c r="H8" s="111" t="str">
        <f>[8]List1!E8</f>
        <v>Lib.náč.</v>
      </c>
      <c r="I8" s="110"/>
      <c r="J8" s="110"/>
      <c r="K8" s="112"/>
      <c r="L8" s="111"/>
      <c r="M8" s="110"/>
      <c r="N8" s="110"/>
      <c r="O8" s="112"/>
      <c r="P8" s="75" t="s">
        <v>5</v>
      </c>
    </row>
    <row r="9" spans="1:16" s="43" customFormat="1" ht="15.75" thickBot="1">
      <c r="A9" s="55" t="s">
        <v>7</v>
      </c>
      <c r="B9" s="44" t="s">
        <v>0</v>
      </c>
      <c r="C9" s="44" t="s">
        <v>1</v>
      </c>
      <c r="D9" s="76" t="s">
        <v>2</v>
      </c>
      <c r="E9" s="77" t="s">
        <v>3</v>
      </c>
      <c r="F9" s="78" t="s">
        <v>8</v>
      </c>
      <c r="G9" s="79" t="s">
        <v>4</v>
      </c>
      <c r="H9" s="80" t="s">
        <v>2</v>
      </c>
      <c r="I9" s="81" t="s">
        <v>3</v>
      </c>
      <c r="J9" s="81" t="s">
        <v>8</v>
      </c>
      <c r="K9" s="82" t="s">
        <v>4</v>
      </c>
      <c r="L9" s="83" t="s">
        <v>2</v>
      </c>
      <c r="M9" s="83" t="s">
        <v>3</v>
      </c>
      <c r="N9" s="83" t="s">
        <v>8</v>
      </c>
      <c r="O9" s="83"/>
      <c r="P9" s="84"/>
    </row>
    <row r="10" spans="1:16" s="6" customFormat="1">
      <c r="A10" s="56">
        <v>1</v>
      </c>
      <c r="B10" s="28" t="str">
        <f>[8]List2!B15</f>
        <v>Kadlecová Andrea</v>
      </c>
      <c r="C10" s="29" t="str">
        <f>[8]List1!C11</f>
        <v>GSK Tábor</v>
      </c>
      <c r="D10" s="34">
        <f>[8]List2!E15</f>
        <v>3.8</v>
      </c>
      <c r="E10" s="35">
        <f>[8]List2!L15</f>
        <v>5.2</v>
      </c>
      <c r="F10" s="17">
        <f>[8]List2!M15</f>
        <v>0</v>
      </c>
      <c r="G10" s="36">
        <f>[8]List2!N15</f>
        <v>9</v>
      </c>
      <c r="H10" s="37">
        <f>[8]List2!E16</f>
        <v>2.8</v>
      </c>
      <c r="I10" s="34">
        <f>[8]List2!L16</f>
        <v>4.9499999999999993</v>
      </c>
      <c r="J10" s="34">
        <f>[8]List2!M16</f>
        <v>0</v>
      </c>
      <c r="K10" s="35">
        <f>[8]List2!N16</f>
        <v>7.7499999999999991</v>
      </c>
      <c r="L10" s="63">
        <f>[8]List2!E17</f>
        <v>2.5</v>
      </c>
      <c r="M10" s="63">
        <f>[8]List2!L17</f>
        <v>4.3500000000000014</v>
      </c>
      <c r="N10" s="63">
        <f>[8]List2!M17</f>
        <v>0</v>
      </c>
      <c r="O10" s="63">
        <f>[8]List2!N17</f>
        <v>6.8500000000000014</v>
      </c>
      <c r="P10" s="17">
        <f>[8]List2!O17</f>
        <v>23.6</v>
      </c>
    </row>
    <row r="11" spans="1:16" s="6" customFormat="1" ht="15.75" thickBot="1">
      <c r="A11" s="58">
        <v>2</v>
      </c>
      <c r="B11" s="85" t="str">
        <f>[8]List2!B12</f>
        <v>Langrová Lucie</v>
      </c>
      <c r="C11" s="106" t="str">
        <f>[8]List1!C10</f>
        <v>SK Triumf Praha</v>
      </c>
      <c r="D11" s="87">
        <f>[8]List2!E12</f>
        <v>2.2999999999999998</v>
      </c>
      <c r="E11" s="88">
        <f>[8]List2!L12</f>
        <v>3.7999999999999989</v>
      </c>
      <c r="F11" s="23">
        <f>[8]List2!M12</f>
        <v>0</v>
      </c>
      <c r="G11" s="89">
        <f>[8]List2!N12</f>
        <v>6.0999999999999988</v>
      </c>
      <c r="H11" s="90">
        <f>[8]List2!E13</f>
        <v>1.7999999999999998</v>
      </c>
      <c r="I11" s="87">
        <f>[8]List2!L13</f>
        <v>3.6500000000000004</v>
      </c>
      <c r="J11" s="87">
        <f>[8]List2!M13</f>
        <v>0</v>
      </c>
      <c r="K11" s="88">
        <f>[8]List2!N13</f>
        <v>5.45</v>
      </c>
      <c r="L11" s="64">
        <f>[8]List2!E14</f>
        <v>2.4</v>
      </c>
      <c r="M11" s="64">
        <f>[8]List2!L14</f>
        <v>4.3499999999999988</v>
      </c>
      <c r="N11" s="64">
        <f>[8]List2!M14</f>
        <v>0</v>
      </c>
      <c r="O11" s="64">
        <f>[8]List2!N14</f>
        <v>6.7499999999999982</v>
      </c>
      <c r="P11" s="23">
        <f>[8]List2!O14</f>
        <v>18.299999999999997</v>
      </c>
    </row>
  </sheetData>
  <mergeCells count="3">
    <mergeCell ref="D8:G8"/>
    <mergeCell ref="H8:K8"/>
    <mergeCell ref="L8:O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A15" sqref="A15"/>
    </sheetView>
  </sheetViews>
  <sheetFormatPr defaultRowHeight="15"/>
  <cols>
    <col min="1" max="1" width="6.140625" style="53" customWidth="1"/>
    <col min="2" max="2" width="19" customWidth="1"/>
    <col min="3" max="3" width="15.5703125" customWidth="1"/>
    <col min="4" max="15" width="6.7109375" customWidth="1"/>
  </cols>
  <sheetData>
    <row r="1" spans="1:16" s="5" customFormat="1" ht="21">
      <c r="A1" s="52"/>
      <c r="B1" s="38" t="s">
        <v>6</v>
      </c>
    </row>
    <row r="2" spans="1:16" s="5" customFormat="1">
      <c r="A2" s="52"/>
    </row>
    <row r="3" spans="1:16" s="5" customFormat="1" ht="28.5">
      <c r="A3" s="52"/>
      <c r="B3" s="39" t="str">
        <f>[9]List1!B3</f>
        <v>Táborský pohár</v>
      </c>
    </row>
    <row r="4" spans="1:16" s="5" customFormat="1">
      <c r="A4" s="52"/>
      <c r="B4" s="40" t="str">
        <f>[9]List1!B4</f>
        <v>Tábor  8.6.2019</v>
      </c>
    </row>
    <row r="5" spans="1:16" s="5" customFormat="1">
      <c r="A5" s="52"/>
    </row>
    <row r="6" spans="1:16" s="5" customFormat="1">
      <c r="A6" s="52"/>
      <c r="B6" s="41" t="str">
        <f>[9]List1!B6</f>
        <v>Kategorie: VIII</v>
      </c>
    </row>
    <row r="7" spans="1:16" s="5" customFormat="1" ht="15.75" thickBot="1">
      <c r="A7" s="52"/>
    </row>
    <row r="8" spans="1:16" s="43" customFormat="1" ht="15.75" thickBot="1">
      <c r="A8" s="54"/>
      <c r="B8" s="42"/>
      <c r="C8" s="42"/>
      <c r="D8" s="110" t="str">
        <f>[9]List1!D8</f>
        <v>Stuha</v>
      </c>
      <c r="E8" s="110"/>
      <c r="F8" s="110"/>
      <c r="G8" s="110"/>
      <c r="H8" s="111" t="str">
        <f>[9]List1!E8</f>
        <v>Lib.náč.</v>
      </c>
      <c r="I8" s="110"/>
      <c r="J8" s="110"/>
      <c r="K8" s="112"/>
      <c r="L8" s="111"/>
      <c r="M8" s="110"/>
      <c r="N8" s="110"/>
      <c r="O8" s="112"/>
      <c r="P8" s="75" t="s">
        <v>5</v>
      </c>
    </row>
    <row r="9" spans="1:16" s="43" customFormat="1" ht="15.75" thickBot="1">
      <c r="A9" s="55" t="s">
        <v>7</v>
      </c>
      <c r="B9" s="44" t="s">
        <v>0</v>
      </c>
      <c r="C9" s="44" t="s">
        <v>1</v>
      </c>
      <c r="D9" s="76" t="s">
        <v>2</v>
      </c>
      <c r="E9" s="77" t="s">
        <v>3</v>
      </c>
      <c r="F9" s="78" t="s">
        <v>8</v>
      </c>
      <c r="G9" s="79" t="s">
        <v>4</v>
      </c>
      <c r="H9" s="80" t="s">
        <v>2</v>
      </c>
      <c r="I9" s="81" t="s">
        <v>3</v>
      </c>
      <c r="J9" s="81" t="s">
        <v>8</v>
      </c>
      <c r="K9" s="82" t="s">
        <v>4</v>
      </c>
      <c r="L9" s="83" t="s">
        <v>2</v>
      </c>
      <c r="M9" s="83" t="s">
        <v>3</v>
      </c>
      <c r="N9" s="83" t="s">
        <v>8</v>
      </c>
      <c r="O9" s="83"/>
      <c r="P9" s="84"/>
    </row>
    <row r="10" spans="1:16" s="6" customFormat="1">
      <c r="A10" s="8">
        <v>1</v>
      </c>
      <c r="B10" s="28" t="str">
        <f>[9]List2!B15</f>
        <v>Brustmannová Adéla</v>
      </c>
      <c r="C10" s="67" t="str">
        <f>[9]List1!C11</f>
        <v>SK Triumf Praha</v>
      </c>
      <c r="D10" s="34">
        <f>[9]List2!E15</f>
        <v>4</v>
      </c>
      <c r="E10" s="35">
        <f>[9]List2!L15</f>
        <v>5.8500000000000014</v>
      </c>
      <c r="F10" s="17">
        <f>[9]List2!M15</f>
        <v>0</v>
      </c>
      <c r="G10" s="36">
        <f>[9]List2!N15</f>
        <v>9.8500000000000014</v>
      </c>
      <c r="H10" s="37">
        <f>[9]List2!E16</f>
        <v>4.2</v>
      </c>
      <c r="I10" s="34">
        <f>[9]List2!L16</f>
        <v>6.2999999999999989</v>
      </c>
      <c r="J10" s="34">
        <f>[9]List2!M16</f>
        <v>0</v>
      </c>
      <c r="K10" s="35">
        <f>[9]List2!N16</f>
        <v>10.5</v>
      </c>
      <c r="L10" s="63">
        <f>[9]List2!E17</f>
        <v>4.5999999999999996</v>
      </c>
      <c r="M10" s="63">
        <f>[9]List2!L17</f>
        <v>6.3500000000000005</v>
      </c>
      <c r="N10" s="63">
        <f>[9]List2!M17</f>
        <v>0</v>
      </c>
      <c r="O10" s="63">
        <f>[9]List2!N17</f>
        <v>10.95</v>
      </c>
      <c r="P10" s="17">
        <f>[9]List2!O17</f>
        <v>31.3</v>
      </c>
    </row>
    <row r="11" spans="1:16" s="6" customFormat="1">
      <c r="A11" s="10">
        <v>2</v>
      </c>
      <c r="B11" s="28" t="str">
        <f>[9]List2!B24</f>
        <v>Suchá Petra</v>
      </c>
      <c r="C11" s="67" t="str">
        <f>[9]List1!C14</f>
        <v>TJ Žďár nad Sázavou</v>
      </c>
      <c r="D11" s="34">
        <f>[9]List2!E24</f>
        <v>3.5</v>
      </c>
      <c r="E11" s="35">
        <f>[9]List2!L24</f>
        <v>6.0500000000000007</v>
      </c>
      <c r="F11" s="17">
        <f>[9]List2!M24</f>
        <v>0</v>
      </c>
      <c r="G11" s="36">
        <f>[9]List2!N24</f>
        <v>9.5500000000000007</v>
      </c>
      <c r="H11" s="37">
        <f>[9]List2!E25</f>
        <v>4.7</v>
      </c>
      <c r="I11" s="34">
        <f>[9]List2!L25</f>
        <v>6.2</v>
      </c>
      <c r="J11" s="34">
        <f>[9]List2!M25</f>
        <v>0</v>
      </c>
      <c r="K11" s="35">
        <f>[9]List2!N25</f>
        <v>10.9</v>
      </c>
      <c r="L11" s="63">
        <f>[9]List2!E26</f>
        <v>4.5</v>
      </c>
      <c r="M11" s="63">
        <f>[9]List2!L26</f>
        <v>6.2999999999999989</v>
      </c>
      <c r="N11" s="63">
        <f>[9]List2!M26</f>
        <v>0</v>
      </c>
      <c r="O11" s="63">
        <f>[9]List2!N26</f>
        <v>10.799999999999999</v>
      </c>
      <c r="P11" s="17">
        <f>[9]List2!O26</f>
        <v>31.25</v>
      </c>
    </row>
    <row r="12" spans="1:16" s="6" customFormat="1">
      <c r="A12" s="10">
        <v>3</v>
      </c>
      <c r="B12" s="28" t="str">
        <f>[9]List2!B30</f>
        <v>Slavíčková Aneta</v>
      </c>
      <c r="C12" s="67" t="str">
        <f>[9]List1!C16</f>
        <v>TJ Žďár nad Sázavou</v>
      </c>
      <c r="D12" s="34">
        <f>[9]List2!E30</f>
        <v>3.7</v>
      </c>
      <c r="E12" s="35">
        <f>[9]List2!L30</f>
        <v>5.55</v>
      </c>
      <c r="F12" s="17">
        <f>[9]List2!M30</f>
        <v>0</v>
      </c>
      <c r="G12" s="36">
        <f>[9]List2!N30</f>
        <v>9.25</v>
      </c>
      <c r="H12" s="37">
        <f>[9]List2!E31</f>
        <v>3.9</v>
      </c>
      <c r="I12" s="34">
        <f>[9]List2!L31</f>
        <v>5.1500000000000012</v>
      </c>
      <c r="J12" s="34">
        <f>[9]List2!M31</f>
        <v>0</v>
      </c>
      <c r="K12" s="35">
        <f>[9]List2!N31</f>
        <v>9.0500000000000007</v>
      </c>
      <c r="L12" s="63">
        <f>[9]List2!E32</f>
        <v>3</v>
      </c>
      <c r="M12" s="63">
        <f>[9]List2!L32</f>
        <v>4.45</v>
      </c>
      <c r="N12" s="63">
        <f>[9]List2!M32</f>
        <v>0.6</v>
      </c>
      <c r="O12" s="63">
        <v>6.85</v>
      </c>
      <c r="P12" s="17">
        <f>[9]List2!O32</f>
        <v>25.150000000000002</v>
      </c>
    </row>
    <row r="13" spans="1:16" ht="15.75" thickBot="1">
      <c r="A13" s="18">
        <v>4</v>
      </c>
      <c r="B13" s="2" t="str">
        <f>[9]List2!B33</f>
        <v>Komendová Nikola</v>
      </c>
      <c r="C13" s="66" t="str">
        <f>[9]List1!C17</f>
        <v>GSK Tábor</v>
      </c>
      <c r="D13" s="19">
        <f>[9]List2!E33</f>
        <v>2.8</v>
      </c>
      <c r="E13" s="20">
        <f>[9]List2!L33</f>
        <v>4.7500000000000009</v>
      </c>
      <c r="F13" s="4">
        <f>[9]List2!M33</f>
        <v>0</v>
      </c>
      <c r="G13" s="21">
        <f>[9]List2!N33</f>
        <v>7.5500000000000007</v>
      </c>
      <c r="H13" s="22">
        <f>[9]List2!E34</f>
        <v>3.6</v>
      </c>
      <c r="I13" s="19">
        <f>[9]List2!L34</f>
        <v>4.8999999999999995</v>
      </c>
      <c r="J13" s="19">
        <f>[9]List2!M34</f>
        <v>0</v>
      </c>
      <c r="K13" s="20">
        <f>[9]List2!N34</f>
        <v>8.5</v>
      </c>
      <c r="L13" s="74">
        <f>[9]List2!E35</f>
        <v>3.8</v>
      </c>
      <c r="M13" s="74">
        <f>[9]List2!L35</f>
        <v>4.5999999999999996</v>
      </c>
      <c r="N13" s="74">
        <f>[9]List2!M35</f>
        <v>0</v>
      </c>
      <c r="O13" s="74">
        <f>[9]List2!N35</f>
        <v>8.3999999999999986</v>
      </c>
      <c r="P13" s="23">
        <f>[9]List2!O35</f>
        <v>24.45</v>
      </c>
    </row>
  </sheetData>
  <mergeCells count="3">
    <mergeCell ref="D8:G8"/>
    <mergeCell ref="H8:K8"/>
    <mergeCell ref="L8:O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I.</vt:lpstr>
      <vt:lpstr>II.a</vt:lpstr>
      <vt:lpstr>II.b</vt:lpstr>
      <vt:lpstr>III.</vt:lpstr>
      <vt:lpstr>IV.</vt:lpstr>
      <vt:lpstr>V.</vt:lpstr>
      <vt:lpstr>VI.</vt:lpstr>
      <vt:lpstr>VII.</vt:lpstr>
      <vt:lpstr>VIII.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2019-06-09T04:19:38Z</dcterms:modified>
</cp:coreProperties>
</file>