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595" firstSheet="1" activeTab="13"/>
  </bookViews>
  <sheets>
    <sheet name="List1" sheetId="1" state="hidden" r:id="rId1"/>
    <sheet name="0.A" sheetId="2" r:id="rId2"/>
    <sheet name="0.B" sheetId="9" r:id="rId3"/>
    <sheet name="0.C" sheetId="3" r:id="rId4"/>
    <sheet name="0.D" sheetId="10" r:id="rId5"/>
    <sheet name="0.E" sheetId="4" r:id="rId6"/>
    <sheet name="I.A" sheetId="11" r:id="rId7"/>
    <sheet name="I.B" sheetId="5" r:id="rId8"/>
    <sheet name="II" sheetId="12" r:id="rId9"/>
    <sheet name="III" sheetId="6" r:id="rId10"/>
    <sheet name="IV" sheetId="14" r:id="rId11"/>
    <sheet name="ženy" sheetId="8" r:id="rId12"/>
    <sheet name="SS-0" sheetId="7" r:id="rId13"/>
    <sheet name="SS-I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24519"/>
</workbook>
</file>

<file path=xl/calcChain.xml><?xml version="1.0" encoding="utf-8"?>
<calcChain xmlns="http://schemas.openxmlformats.org/spreadsheetml/2006/main">
  <c r="G13" i="13"/>
  <c r="D13"/>
  <c r="B13"/>
  <c r="A13"/>
  <c r="G12"/>
  <c r="D12"/>
  <c r="B12"/>
  <c r="A12"/>
  <c r="G11"/>
  <c r="D11"/>
  <c r="B11"/>
  <c r="A11"/>
  <c r="G10"/>
  <c r="D10"/>
  <c r="B10"/>
  <c r="A10"/>
  <c r="G9"/>
  <c r="F9"/>
  <c r="E9"/>
  <c r="C6"/>
  <c r="C4"/>
  <c r="B3"/>
  <c r="G15" i="14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25" i="12"/>
  <c r="F25"/>
  <c r="E25"/>
  <c r="D25"/>
  <c r="B25"/>
  <c r="G24"/>
  <c r="F24"/>
  <c r="E24"/>
  <c r="D24"/>
  <c r="B24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G13"/>
  <c r="F13"/>
  <c r="E13"/>
  <c r="D13"/>
  <c r="B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22" i="11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E18" i="10"/>
  <c r="D18"/>
  <c r="B18"/>
  <c r="E17"/>
  <c r="D17"/>
  <c r="B17"/>
  <c r="E16"/>
  <c r="D16"/>
  <c r="B16"/>
  <c r="E15"/>
  <c r="D15"/>
  <c r="B15"/>
  <c r="E14"/>
  <c r="D14"/>
  <c r="B14"/>
  <c r="A14"/>
  <c r="E13"/>
  <c r="D13"/>
  <c r="B13"/>
  <c r="A13"/>
  <c r="E12"/>
  <c r="D12"/>
  <c r="B12"/>
  <c r="A12"/>
  <c r="E11"/>
  <c r="D11"/>
  <c r="B11"/>
  <c r="A11"/>
  <c r="E10"/>
  <c r="D10"/>
  <c r="B10"/>
  <c r="A10"/>
  <c r="E9"/>
  <c r="C6"/>
  <c r="C4"/>
  <c r="B3"/>
  <c r="G20" i="9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10" i="8"/>
  <c r="F10"/>
  <c r="E10"/>
  <c r="D10"/>
  <c r="B10"/>
  <c r="A10"/>
  <c r="G9"/>
  <c r="F9"/>
  <c r="E9"/>
  <c r="C6"/>
  <c r="C4"/>
  <c r="B3"/>
  <c r="F11" i="7"/>
  <c r="F10"/>
  <c r="C6"/>
  <c r="C4"/>
  <c r="B3"/>
  <c r="G16" i="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20" i="5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E19" i="4"/>
  <c r="D19"/>
  <c r="B19"/>
  <c r="E18"/>
  <c r="D18"/>
  <c r="B18"/>
  <c r="E17"/>
  <c r="D17"/>
  <c r="B17"/>
  <c r="E16"/>
  <c r="D16"/>
  <c r="B16"/>
  <c r="E15"/>
  <c r="D15"/>
  <c r="B15"/>
  <c r="E14"/>
  <c r="D14"/>
  <c r="B14"/>
  <c r="A14"/>
  <c r="E13"/>
  <c r="D13"/>
  <c r="B13"/>
  <c r="A13"/>
  <c r="E12"/>
  <c r="D12"/>
  <c r="B12"/>
  <c r="A12"/>
  <c r="E11"/>
  <c r="D11"/>
  <c r="B11"/>
  <c r="A11"/>
  <c r="E10"/>
  <c r="D10"/>
  <c r="B10"/>
  <c r="A10"/>
  <c r="E9"/>
  <c r="C6"/>
  <c r="C4"/>
  <c r="B3"/>
  <c r="E15" i="3"/>
  <c r="D15"/>
  <c r="B15"/>
  <c r="E14"/>
  <c r="D14"/>
  <c r="B14"/>
  <c r="A14"/>
  <c r="E13"/>
  <c r="D13"/>
  <c r="B13"/>
  <c r="A13"/>
  <c r="E12"/>
  <c r="D12"/>
  <c r="B12"/>
  <c r="A12"/>
  <c r="E11"/>
  <c r="D11"/>
  <c r="B11"/>
  <c r="A11"/>
  <c r="E10"/>
  <c r="D10"/>
  <c r="B10"/>
  <c r="A10"/>
  <c r="E9"/>
  <c r="C6"/>
  <c r="C4"/>
  <c r="B3"/>
  <c r="G31" i="2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G26"/>
  <c r="F26"/>
  <c r="E26"/>
  <c r="D26"/>
  <c r="B26"/>
  <c r="G25"/>
  <c r="F25"/>
  <c r="E25"/>
  <c r="D25"/>
  <c r="B25"/>
  <c r="G24"/>
  <c r="F24"/>
  <c r="E24"/>
  <c r="D24"/>
  <c r="B24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20" i="1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</calcChain>
</file>

<file path=xl/sharedStrings.xml><?xml version="1.0" encoding="utf-8"?>
<sst xmlns="http://schemas.openxmlformats.org/spreadsheetml/2006/main" count="68" uniqueCount="13">
  <si>
    <t xml:space="preserve">VÝSLEDKOVÁ  LISTINA </t>
  </si>
  <si>
    <t>Pořadí</t>
  </si>
  <si>
    <t>Jméno</t>
  </si>
  <si>
    <t>Oddíl</t>
  </si>
  <si>
    <t>6-7</t>
  </si>
  <si>
    <t>GSK Tábor</t>
  </si>
  <si>
    <t>kategorie SS - O.kat. - 2007 a ml.</t>
  </si>
  <si>
    <t>1.provedení</t>
  </si>
  <si>
    <t>2.provedení</t>
  </si>
  <si>
    <t>Celkem</t>
  </si>
  <si>
    <t xml:space="preserve">TJ SPKV </t>
  </si>
  <si>
    <t xml:space="preserve">Šmoulové </t>
  </si>
  <si>
    <t>4-5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</si>
</sst>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Broadway BT"/>
      <family val="5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6"/>
      <name val="ChessmasterX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0" fillId="0" borderId="10" xfId="0" applyBorder="1"/>
    <xf numFmtId="0" fontId="10" fillId="0" borderId="11" xfId="0" applyFont="1" applyBorder="1"/>
    <xf numFmtId="2" fontId="9" fillId="0" borderId="12" xfId="0" applyNumberFormat="1" applyFont="1" applyBorder="1"/>
    <xf numFmtId="2" fontId="9" fillId="0" borderId="13" xfId="0" applyNumberFormat="1" applyFont="1" applyBorder="1"/>
    <xf numFmtId="2" fontId="11" fillId="0" borderId="14" xfId="0" applyNumberFormat="1" applyFont="1" applyBorder="1"/>
    <xf numFmtId="0" fontId="9" fillId="0" borderId="15" xfId="0" applyFont="1" applyBorder="1"/>
    <xf numFmtId="0" fontId="0" fillId="0" borderId="16" xfId="0" applyBorder="1"/>
    <xf numFmtId="2" fontId="11" fillId="0" borderId="17" xfId="0" applyNumberFormat="1" applyFont="1" applyBorder="1"/>
    <xf numFmtId="0" fontId="9" fillId="0" borderId="10" xfId="0" applyFont="1" applyBorder="1"/>
    <xf numFmtId="0" fontId="9" fillId="0" borderId="16" xfId="0" applyFont="1" applyBorder="1"/>
    <xf numFmtId="0" fontId="9" fillId="0" borderId="18" xfId="0" applyFont="1" applyBorder="1"/>
    <xf numFmtId="49" fontId="8" fillId="0" borderId="19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0" fillId="0" borderId="22" xfId="0" applyBorder="1"/>
    <xf numFmtId="0" fontId="10" fillId="0" borderId="23" xfId="0" applyFont="1" applyBorder="1"/>
    <xf numFmtId="2" fontId="9" fillId="0" borderId="24" xfId="0" applyNumberFormat="1" applyFont="1" applyBorder="1"/>
    <xf numFmtId="2" fontId="9" fillId="0" borderId="25" xfId="0" applyNumberFormat="1" applyFont="1" applyBorder="1"/>
    <xf numFmtId="2" fontId="11" fillId="0" borderId="26" xfId="0" applyNumberFormat="1" applyFont="1" applyBorder="1"/>
    <xf numFmtId="0" fontId="8" fillId="0" borderId="27" xfId="0" applyFont="1" applyFill="1" applyBorder="1"/>
    <xf numFmtId="0" fontId="9" fillId="0" borderId="28" xfId="0" applyFont="1" applyBorder="1"/>
    <xf numFmtId="0" fontId="10" fillId="0" borderId="29" xfId="0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2" fontId="11" fillId="0" borderId="32" xfId="0" applyNumberFormat="1" applyFont="1" applyBorder="1"/>
    <xf numFmtId="0" fontId="9" fillId="0" borderId="0" xfId="0" applyFont="1" applyBorder="1"/>
    <xf numFmtId="0" fontId="0" fillId="0" borderId="0" xfId="0" applyBorder="1"/>
    <xf numFmtId="0" fontId="8" fillId="0" borderId="33" xfId="0" applyFont="1" applyFill="1" applyBorder="1"/>
    <xf numFmtId="0" fontId="9" fillId="0" borderId="34" xfId="0" applyFont="1" applyBorder="1"/>
    <xf numFmtId="0" fontId="0" fillId="0" borderId="35" xfId="0" applyBorder="1"/>
    <xf numFmtId="0" fontId="10" fillId="0" borderId="36" xfId="0" applyFont="1" applyBorder="1"/>
    <xf numFmtId="2" fontId="9" fillId="0" borderId="37" xfId="0" applyNumberFormat="1" applyFont="1" applyBorder="1"/>
    <xf numFmtId="2" fontId="9" fillId="0" borderId="38" xfId="0" applyNumberFormat="1" applyFont="1" applyBorder="1"/>
    <xf numFmtId="2" fontId="11" fillId="0" borderId="39" xfId="0" applyNumberFormat="1" applyFont="1" applyBorder="1"/>
    <xf numFmtId="0" fontId="7" fillId="0" borderId="40" xfId="0" applyFont="1" applyBorder="1" applyAlignment="1">
      <alignment horizontal="center"/>
    </xf>
    <xf numFmtId="2" fontId="9" fillId="0" borderId="41" xfId="0" applyNumberFormat="1" applyFont="1" applyBorder="1"/>
    <xf numFmtId="0" fontId="8" fillId="0" borderId="19" xfId="0" applyFont="1" applyBorder="1"/>
    <xf numFmtId="0" fontId="8" fillId="0" borderId="20" xfId="0" applyFont="1" applyBorder="1"/>
    <xf numFmtId="0" fontId="9" fillId="0" borderId="42" xfId="0" applyFont="1" applyBorder="1"/>
    <xf numFmtId="2" fontId="9" fillId="0" borderId="43" xfId="0" applyNumberFormat="1" applyFont="1" applyBorder="1"/>
    <xf numFmtId="0" fontId="0" fillId="0" borderId="18" xfId="0" applyBorder="1"/>
    <xf numFmtId="0" fontId="9" fillId="0" borderId="22" xfId="0" applyFont="1" applyBorder="1"/>
    <xf numFmtId="0" fontId="0" fillId="0" borderId="44" xfId="0" applyBorder="1"/>
    <xf numFmtId="0" fontId="9" fillId="0" borderId="44" xfId="0" applyFont="1" applyBorder="1"/>
    <xf numFmtId="0" fontId="8" fillId="0" borderId="45" xfId="0" applyFont="1" applyBorder="1"/>
    <xf numFmtId="0" fontId="9" fillId="0" borderId="46" xfId="0" applyFont="1" applyBorder="1"/>
    <xf numFmtId="0" fontId="9" fillId="0" borderId="47" xfId="0" applyFont="1" applyBorder="1"/>
    <xf numFmtId="2" fontId="9" fillId="0" borderId="48" xfId="0" applyNumberFormat="1" applyFont="1" applyBorder="1"/>
    <xf numFmtId="2" fontId="9" fillId="0" borderId="49" xfId="0" applyNumberFormat="1" applyFont="1" applyBorder="1"/>
    <xf numFmtId="0" fontId="9" fillId="0" borderId="50" xfId="0" applyFont="1" applyBorder="1"/>
    <xf numFmtId="0" fontId="9" fillId="0" borderId="51" xfId="0" applyFont="1" applyBorder="1"/>
    <xf numFmtId="2" fontId="11" fillId="0" borderId="52" xfId="0" applyNumberFormat="1" applyFont="1" applyBorder="1"/>
    <xf numFmtId="0" fontId="12" fillId="0" borderId="0" xfId="0" applyFont="1"/>
    <xf numFmtId="0" fontId="0" fillId="0" borderId="53" xfId="0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8" xfId="0" applyFont="1" applyBorder="1"/>
    <xf numFmtId="0" fontId="0" fillId="0" borderId="59" xfId="0" applyBorder="1"/>
    <xf numFmtId="0" fontId="13" fillId="0" borderId="60" xfId="0" applyFont="1" applyFill="1" applyBorder="1"/>
    <xf numFmtId="0" fontId="9" fillId="0" borderId="61" xfId="0" applyFont="1" applyBorder="1"/>
    <xf numFmtId="0" fontId="9" fillId="0" borderId="62" xfId="0" applyFont="1" applyBorder="1"/>
    <xf numFmtId="0" fontId="9" fillId="0" borderId="45" xfId="0" applyFont="1" applyBorder="1"/>
    <xf numFmtId="0" fontId="0" fillId="0" borderId="63" xfId="0" applyBorder="1"/>
    <xf numFmtId="0" fontId="0" fillId="0" borderId="64" xfId="0" applyBorder="1"/>
    <xf numFmtId="0" fontId="9" fillId="0" borderId="65" xfId="0" applyFont="1" applyBorder="1"/>
    <xf numFmtId="0" fontId="9" fillId="0" borderId="66" xfId="0" applyFont="1" applyBorder="1"/>
    <xf numFmtId="0" fontId="8" fillId="0" borderId="67" xfId="0" applyFont="1" applyBorder="1"/>
    <xf numFmtId="0" fontId="0" fillId="0" borderId="28" xfId="0" applyBorder="1"/>
    <xf numFmtId="0" fontId="9" fillId="0" borderId="35" xfId="0" applyFont="1" applyBorder="1"/>
    <xf numFmtId="0" fontId="10" fillId="0" borderId="68" xfId="0" applyFont="1" applyBorder="1"/>
    <xf numFmtId="2" fontId="9" fillId="0" borderId="69" xfId="0" applyNumberFormat="1" applyFont="1" applyBorder="1"/>
    <xf numFmtId="49" fontId="8" fillId="0" borderId="8" xfId="0" applyNumberFormat="1" applyFont="1" applyBorder="1" applyAlignment="1">
      <alignment horizontal="right"/>
    </xf>
    <xf numFmtId="0" fontId="0" fillId="0" borderId="42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I.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I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&#382;e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SS%20-%2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SS%20-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0.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0.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0.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0.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0.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I.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I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p&#345;&#237;k%202014\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I.B - 2006</v>
          </cell>
        </row>
        <row r="7">
          <cell r="D7" t="str">
            <v>BN</v>
          </cell>
          <cell r="E7" t="str">
            <v>Švihadlo</v>
          </cell>
          <cell r="F7" t="str">
            <v>Celkem</v>
          </cell>
        </row>
        <row r="8">
          <cell r="A8">
            <v>1</v>
          </cell>
          <cell r="C8" t="str">
            <v>MG TJ Spartak Hořovice</v>
          </cell>
        </row>
        <row r="9">
          <cell r="A9">
            <v>2</v>
          </cell>
          <cell r="C9" t="str">
            <v>TJ Tatran Volary</v>
          </cell>
        </row>
        <row r="10">
          <cell r="A10">
            <v>3</v>
          </cell>
          <cell r="C10" t="str">
            <v>GSK Tábor</v>
          </cell>
        </row>
        <row r="11">
          <cell r="A11">
            <v>4</v>
          </cell>
          <cell r="C11" t="str">
            <v>CMG Chemopetrol Litvínov</v>
          </cell>
        </row>
        <row r="12">
          <cell r="A12">
            <v>5</v>
          </cell>
          <cell r="C12" t="str">
            <v>TJ Meteor České Budějovice</v>
          </cell>
        </row>
        <row r="13">
          <cell r="C13" t="str">
            <v>TJ Tatran Volary</v>
          </cell>
        </row>
        <row r="16">
          <cell r="C16" t="str">
            <v>CMG Chemopetrol Litvínov</v>
          </cell>
        </row>
        <row r="18">
          <cell r="C18" t="str">
            <v>TJ Meteor České Budějovice</v>
          </cell>
        </row>
        <row r="20">
          <cell r="C20" t="str">
            <v>TJ Sokol Tábor</v>
          </cell>
        </row>
        <row r="21">
          <cell r="C21" t="str">
            <v>CMG Chemopetrol Litvínov</v>
          </cell>
        </row>
        <row r="22">
          <cell r="C22" t="str">
            <v>GSK Tábor</v>
          </cell>
        </row>
      </sheetData>
      <sheetData sheetId="1">
        <row r="5">
          <cell r="B5" t="str">
            <v>Burešová Edita – 2006</v>
          </cell>
          <cell r="H5">
            <v>6.8500000000000014</v>
          </cell>
          <cell r="N5">
            <v>6.65</v>
          </cell>
          <cell r="O5">
            <v>13.500000000000002</v>
          </cell>
        </row>
        <row r="6">
          <cell r="B6" t="str">
            <v>Klementová Gabriela – 2006</v>
          </cell>
          <cell r="H6">
            <v>7.15</v>
          </cell>
          <cell r="N6">
            <v>7.5</v>
          </cell>
          <cell r="O6">
            <v>14.65</v>
          </cell>
        </row>
        <row r="7">
          <cell r="B7" t="str">
            <v>Trčková Eliška – 2006</v>
          </cell>
          <cell r="H7">
            <v>5.7000000000000011</v>
          </cell>
          <cell r="N7">
            <v>5.25</v>
          </cell>
          <cell r="O7">
            <v>10.950000000000001</v>
          </cell>
        </row>
        <row r="8">
          <cell r="B8" t="str">
            <v>Bláhová Kateřina – 2006</v>
          </cell>
          <cell r="H8">
            <v>7.1499999999999977</v>
          </cell>
          <cell r="N8">
            <v>6.75</v>
          </cell>
          <cell r="O8">
            <v>13.899999999999999</v>
          </cell>
        </row>
        <row r="9">
          <cell r="B9" t="str">
            <v>Čechová Eliška – 2006</v>
          </cell>
          <cell r="H9">
            <v>7.299999999999998</v>
          </cell>
          <cell r="N9">
            <v>7</v>
          </cell>
          <cell r="O9">
            <v>14.299999999999997</v>
          </cell>
        </row>
        <row r="10">
          <cell r="B10" t="str">
            <v>Šebestová Natálie – 2006</v>
          </cell>
          <cell r="H10">
            <v>7.05</v>
          </cell>
          <cell r="N10">
            <v>7.05</v>
          </cell>
          <cell r="O10">
            <v>14.1</v>
          </cell>
        </row>
        <row r="13">
          <cell r="B13" t="str">
            <v>Máchová Sára – 2006</v>
          </cell>
          <cell r="H13">
            <v>8.2500000000000036</v>
          </cell>
          <cell r="N13">
            <v>7.5499999999999989</v>
          </cell>
          <cell r="O13">
            <v>15.800000000000002</v>
          </cell>
        </row>
        <row r="15">
          <cell r="B15" t="str">
            <v>Čížková Barbora – 2006</v>
          </cell>
          <cell r="H15">
            <v>7.049999999999998</v>
          </cell>
          <cell r="N15">
            <v>6.85</v>
          </cell>
          <cell r="O15">
            <v>13.899999999999999</v>
          </cell>
        </row>
        <row r="17">
          <cell r="B17" t="str">
            <v>Vyhnánková Kateřina – 2006</v>
          </cell>
          <cell r="H17">
            <v>4.7999999999999989</v>
          </cell>
          <cell r="N17">
            <v>4.3</v>
          </cell>
          <cell r="O17">
            <v>9.0999999999999979</v>
          </cell>
        </row>
        <row r="18">
          <cell r="B18" t="str">
            <v>Pašková Denisa – 2006</v>
          </cell>
          <cell r="H18">
            <v>7.9500000000000011</v>
          </cell>
          <cell r="N18">
            <v>7.0499999999999989</v>
          </cell>
          <cell r="O18">
            <v>15</v>
          </cell>
        </row>
        <row r="19">
          <cell r="B19" t="str">
            <v>Hořejší Monika – 2006</v>
          </cell>
          <cell r="H19">
            <v>7.1000000000000023</v>
          </cell>
          <cell r="N19">
            <v>6.7000000000000011</v>
          </cell>
          <cell r="O19">
            <v>13.800000000000004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IV. - 2000 a st.</v>
          </cell>
        </row>
        <row r="7">
          <cell r="D7" t="str">
            <v>Švihadlo</v>
          </cell>
          <cell r="E7" t="str">
            <v>Stuha</v>
          </cell>
          <cell r="F7" t="str">
            <v>Celkem</v>
          </cell>
        </row>
        <row r="8">
          <cell r="A8">
            <v>1</v>
          </cell>
          <cell r="C8" t="str">
            <v>TJ Meteor České Budějovice</v>
          </cell>
        </row>
        <row r="9">
          <cell r="A9">
            <v>2</v>
          </cell>
        </row>
        <row r="10">
          <cell r="A10">
            <v>3</v>
          </cell>
          <cell r="C10" t="str">
            <v>GSK Tábor</v>
          </cell>
        </row>
        <row r="11">
          <cell r="A11">
            <v>4</v>
          </cell>
        </row>
        <row r="12">
          <cell r="A12">
            <v>5</v>
          </cell>
          <cell r="C12" t="str">
            <v>GSK Tábor</v>
          </cell>
        </row>
        <row r="13">
          <cell r="C13" t="str">
            <v>MIKA Chomutov</v>
          </cell>
        </row>
        <row r="14">
          <cell r="C14" t="str">
            <v>GSK Tábor</v>
          </cell>
        </row>
        <row r="16">
          <cell r="C16" t="str">
            <v>TJ Meteor České Budějovice</v>
          </cell>
        </row>
      </sheetData>
      <sheetData sheetId="1">
        <row r="5">
          <cell r="B5" t="str">
            <v>Krejsová Lucie – 2000</v>
          </cell>
          <cell r="H5">
            <v>6.6500000000000012</v>
          </cell>
          <cell r="N5">
            <v>7.35</v>
          </cell>
          <cell r="O5">
            <v>14</v>
          </cell>
        </row>
        <row r="7">
          <cell r="B7" t="str">
            <v>Zelenková Karolína – 2000</v>
          </cell>
          <cell r="H7">
            <v>7.9500000000000011</v>
          </cell>
          <cell r="N7">
            <v>7.7999999999999989</v>
          </cell>
          <cell r="O7">
            <v>15.75</v>
          </cell>
        </row>
        <row r="9">
          <cell r="B9" t="str">
            <v>Ševčíková Kristýna – 1996</v>
          </cell>
          <cell r="H9">
            <v>8.2499999999999982</v>
          </cell>
          <cell r="N9">
            <v>8.3999999999999986</v>
          </cell>
          <cell r="O9">
            <v>16.649999999999999</v>
          </cell>
        </row>
        <row r="10">
          <cell r="B10" t="str">
            <v>Kubinová Tereza – 2000</v>
          </cell>
          <cell r="H10">
            <v>7.5499999999999989</v>
          </cell>
          <cell r="N10">
            <v>7.3000000000000007</v>
          </cell>
          <cell r="O10">
            <v>14.85</v>
          </cell>
        </row>
        <row r="11">
          <cell r="B11" t="str">
            <v>Auterská Denisa – 2000</v>
          </cell>
          <cell r="H11">
            <v>7.65</v>
          </cell>
          <cell r="N11">
            <v>7.4499999999999993</v>
          </cell>
          <cell r="O11">
            <v>15.1</v>
          </cell>
        </row>
        <row r="13">
          <cell r="B13" t="str">
            <v>Bendíková Nikola – 1999</v>
          </cell>
          <cell r="H13">
            <v>7.7500000000000009</v>
          </cell>
          <cell r="N13">
            <v>8.2999999999999989</v>
          </cell>
          <cell r="O13">
            <v>16.05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KP - Ženy</v>
          </cell>
        </row>
        <row r="7">
          <cell r="D7" t="str">
            <v>Lib.sestava</v>
          </cell>
          <cell r="E7" t="str">
            <v>Lib.sestava</v>
          </cell>
          <cell r="F7" t="str">
            <v>Celkem</v>
          </cell>
        </row>
        <row r="8">
          <cell r="A8">
            <v>1</v>
          </cell>
          <cell r="C8" t="str">
            <v>GSK Tábor</v>
          </cell>
        </row>
      </sheetData>
      <sheetData sheetId="1">
        <row r="5">
          <cell r="B5" t="str">
            <v>Roztočilová Markéta – 1994</v>
          </cell>
          <cell r="H5">
            <v>7.9</v>
          </cell>
          <cell r="N5">
            <v>8.3999999999999986</v>
          </cell>
          <cell r="O5">
            <v>16.299999999999997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SS - O.kat. - 2007 a ml.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SS I. - 2005 a ml.</v>
          </cell>
        </row>
        <row r="7">
          <cell r="D7" t="str">
            <v>1.provedení</v>
          </cell>
          <cell r="E7" t="str">
            <v>2.provedení</v>
          </cell>
          <cell r="F7" t="str">
            <v>Celkem</v>
          </cell>
        </row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  <cell r="C10" t="str">
            <v>TJ Meteor České Budějovice</v>
          </cell>
        </row>
        <row r="11">
          <cell r="A11">
            <v>4</v>
          </cell>
          <cell r="C11" t="str">
            <v>ŠSK Active-SVČ Žďár nad Sázavou</v>
          </cell>
        </row>
      </sheetData>
      <sheetData sheetId="1">
        <row r="5">
          <cell r="B5" t="str">
            <v>CMG Chemopetrol Litvínov</v>
          </cell>
        </row>
        <row r="7">
          <cell r="B7" t="str">
            <v>Na vlásku</v>
          </cell>
        </row>
        <row r="8">
          <cell r="B8" t="str">
            <v xml:space="preserve">Angelina </v>
          </cell>
        </row>
        <row r="9">
          <cell r="B9" t="str">
            <v xml:space="preserve">T. J. SOKOL Milevsko 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0.A - 2007</v>
          </cell>
        </row>
        <row r="7">
          <cell r="D7" t="str">
            <v>BN</v>
          </cell>
          <cell r="E7" t="str">
            <v>Akrobacie</v>
          </cell>
          <cell r="F7" t="str">
            <v>Celkem</v>
          </cell>
        </row>
        <row r="8">
          <cell r="A8">
            <v>1</v>
          </cell>
          <cell r="C8" t="str">
            <v>TJ SPKV</v>
          </cell>
        </row>
        <row r="9">
          <cell r="A9">
            <v>2</v>
          </cell>
          <cell r="C9" t="str">
            <v>GSK Tábor</v>
          </cell>
        </row>
        <row r="10">
          <cell r="A10">
            <v>3</v>
          </cell>
          <cell r="C10" t="str">
            <v>TJ Meteor České Budějovice</v>
          </cell>
        </row>
        <row r="11">
          <cell r="A11">
            <v>4</v>
          </cell>
          <cell r="C11" t="str">
            <v>MG TJ Spartak Hořovice</v>
          </cell>
        </row>
        <row r="12">
          <cell r="A12">
            <v>5</v>
          </cell>
          <cell r="C12" t="str">
            <v>GSK Tábor</v>
          </cell>
        </row>
        <row r="13">
          <cell r="C13" t="str">
            <v>TJ SPKV</v>
          </cell>
        </row>
        <row r="14">
          <cell r="C14" t="str">
            <v>GSK Tábor</v>
          </cell>
        </row>
        <row r="15">
          <cell r="C15" t="str">
            <v>TJ SPKV</v>
          </cell>
        </row>
        <row r="16">
          <cell r="C16" t="str">
            <v>GSK Tábor</v>
          </cell>
        </row>
        <row r="17">
          <cell r="C17" t="str">
            <v>TJ SPKV</v>
          </cell>
        </row>
        <row r="19">
          <cell r="C19" t="str">
            <v>TJ Meteor České Budějovice</v>
          </cell>
        </row>
        <row r="20">
          <cell r="C20" t="str">
            <v>MG TJ Spartak Hořovice</v>
          </cell>
        </row>
        <row r="21">
          <cell r="C21" t="str">
            <v>GSK Tábor</v>
          </cell>
        </row>
        <row r="22">
          <cell r="C22" t="str">
            <v>GSK Tábor</v>
          </cell>
        </row>
        <row r="23">
          <cell r="C23" t="str">
            <v>ŠSK Active-SVČ Žďár nad Sázavou</v>
          </cell>
        </row>
        <row r="24">
          <cell r="C24" t="str">
            <v>TJ SPKV</v>
          </cell>
        </row>
        <row r="27">
          <cell r="C27" t="str">
            <v>TJ Tatran Volary</v>
          </cell>
        </row>
        <row r="28">
          <cell r="C28" t="str">
            <v>GSK Tábor</v>
          </cell>
        </row>
        <row r="29">
          <cell r="C29" t="str">
            <v>GSK Tábor</v>
          </cell>
        </row>
        <row r="30">
          <cell r="C30" t="str">
            <v>TJ Meteor České Budějovice</v>
          </cell>
        </row>
        <row r="31">
          <cell r="C31" t="str">
            <v>GSK Tábor</v>
          </cell>
        </row>
        <row r="32">
          <cell r="C32" t="str">
            <v>TJ SPKV</v>
          </cell>
        </row>
      </sheetData>
      <sheetData sheetId="1">
        <row r="5">
          <cell r="B5" t="str">
            <v>Rudakovová Stefanie</v>
          </cell>
          <cell r="H5">
            <v>8</v>
          </cell>
          <cell r="N5">
            <v>8.0499999999999972</v>
          </cell>
          <cell r="O5">
            <v>16.049999999999997</v>
          </cell>
        </row>
        <row r="6">
          <cell r="B6" t="str">
            <v>Mejtová Pavla</v>
          </cell>
          <cell r="H6">
            <v>6.4999999999999991</v>
          </cell>
          <cell r="N6">
            <v>5.0500000000000007</v>
          </cell>
          <cell r="O6">
            <v>11.55</v>
          </cell>
        </row>
        <row r="7">
          <cell r="B7" t="str">
            <v>Kolgjeraj Karolína</v>
          </cell>
          <cell r="H7">
            <v>7.5499999999999989</v>
          </cell>
          <cell r="N7">
            <v>6.6500000000000021</v>
          </cell>
          <cell r="O7">
            <v>14.200000000000001</v>
          </cell>
        </row>
        <row r="8">
          <cell r="B8" t="str">
            <v>Navarová Eliška</v>
          </cell>
          <cell r="H8">
            <v>7.1499999999999986</v>
          </cell>
          <cell r="N8">
            <v>6.9</v>
          </cell>
          <cell r="O8">
            <v>14.049999999999999</v>
          </cell>
        </row>
        <row r="9">
          <cell r="B9" t="str">
            <v>Gregorová Adéla</v>
          </cell>
          <cell r="H9">
            <v>8.1000000000000014</v>
          </cell>
          <cell r="N9">
            <v>7.7499999999999991</v>
          </cell>
          <cell r="O9">
            <v>15.850000000000001</v>
          </cell>
        </row>
        <row r="10">
          <cell r="B10" t="str">
            <v>Bich Thuy Do Thi</v>
          </cell>
          <cell r="H10">
            <v>8.5500000000000007</v>
          </cell>
          <cell r="N10">
            <v>8.0500000000000007</v>
          </cell>
          <cell r="O10">
            <v>16.600000000000001</v>
          </cell>
        </row>
        <row r="11">
          <cell r="B11" t="str">
            <v>Příhodová Eliška</v>
          </cell>
          <cell r="H11">
            <v>6.700000000000002</v>
          </cell>
          <cell r="N11">
            <v>5.7000000000000011</v>
          </cell>
          <cell r="O11">
            <v>12.400000000000002</v>
          </cell>
        </row>
        <row r="12">
          <cell r="B12" t="str">
            <v>Brychtová Adéla</v>
          </cell>
          <cell r="H12">
            <v>7.9499999999999975</v>
          </cell>
          <cell r="N12">
            <v>7.9499999999999993</v>
          </cell>
          <cell r="O12">
            <v>15.899999999999997</v>
          </cell>
        </row>
        <row r="13">
          <cell r="B13" t="str">
            <v>Kropíková Nela</v>
          </cell>
          <cell r="H13">
            <v>7.3500000000000005</v>
          </cell>
          <cell r="N13">
            <v>6.8</v>
          </cell>
          <cell r="O13">
            <v>14.15</v>
          </cell>
        </row>
        <row r="14">
          <cell r="B14" t="str">
            <v>Herzlová Karolína</v>
          </cell>
          <cell r="H14">
            <v>8.3000000000000007</v>
          </cell>
          <cell r="N14">
            <v>7.5499999999999989</v>
          </cell>
          <cell r="O14">
            <v>15.85</v>
          </cell>
        </row>
        <row r="16">
          <cell r="B16" t="str">
            <v>Voldřichová Sofie</v>
          </cell>
          <cell r="H16">
            <v>7.9499999999999975</v>
          </cell>
          <cell r="N16">
            <v>6.8499999999999979</v>
          </cell>
          <cell r="O16">
            <v>14.799999999999995</v>
          </cell>
        </row>
        <row r="17">
          <cell r="B17" t="str">
            <v>Krtilová Tereza</v>
          </cell>
          <cell r="H17">
            <v>7.4999999999999991</v>
          </cell>
          <cell r="N17">
            <v>6.9000000000000012</v>
          </cell>
          <cell r="O17">
            <v>14.4</v>
          </cell>
        </row>
        <row r="18">
          <cell r="B18" t="str">
            <v>Slunečková Daniela</v>
          </cell>
          <cell r="H18">
            <v>6.25</v>
          </cell>
          <cell r="N18">
            <v>6.6000000000000005</v>
          </cell>
          <cell r="O18">
            <v>12.850000000000001</v>
          </cell>
        </row>
        <row r="19">
          <cell r="B19" t="str">
            <v>Kutová Veronika</v>
          </cell>
          <cell r="H19">
            <v>6.7999999999999989</v>
          </cell>
          <cell r="N19">
            <v>6.3000000000000016</v>
          </cell>
          <cell r="O19">
            <v>13.100000000000001</v>
          </cell>
        </row>
        <row r="20">
          <cell r="B20" t="str">
            <v>Rusnáková Anna</v>
          </cell>
          <cell r="H20">
            <v>7.65</v>
          </cell>
          <cell r="N20">
            <v>8.25</v>
          </cell>
          <cell r="O20">
            <v>15.9</v>
          </cell>
        </row>
        <row r="21">
          <cell r="B21" t="str">
            <v>Kačerovská Magdalena</v>
          </cell>
          <cell r="H21">
            <v>8.3000000000000007</v>
          </cell>
          <cell r="N21">
            <v>7.8000000000000007</v>
          </cell>
          <cell r="O21">
            <v>16.100000000000001</v>
          </cell>
        </row>
        <row r="24">
          <cell r="B24" t="str">
            <v>Harvalíková Valentýna</v>
          </cell>
          <cell r="H24">
            <v>7.9499999999999993</v>
          </cell>
          <cell r="N24">
            <v>8.25</v>
          </cell>
          <cell r="O24">
            <v>16.2</v>
          </cell>
        </row>
        <row r="25">
          <cell r="B25" t="str">
            <v>Chmátalová Lucie</v>
          </cell>
          <cell r="H25">
            <v>8.0500000000000007</v>
          </cell>
          <cell r="N25">
            <v>8.35</v>
          </cell>
          <cell r="O25">
            <v>16.399999999999999</v>
          </cell>
        </row>
        <row r="26">
          <cell r="B26" t="str">
            <v>Deimová Anna</v>
          </cell>
          <cell r="H26">
            <v>7.2500000000000018</v>
          </cell>
          <cell r="N26">
            <v>7.5500000000000007</v>
          </cell>
          <cell r="O26">
            <v>14.800000000000002</v>
          </cell>
        </row>
        <row r="27">
          <cell r="B27" t="str">
            <v>Nováková Kateřina</v>
          </cell>
          <cell r="H27">
            <v>7.8000000000000016</v>
          </cell>
          <cell r="N27">
            <v>7.95</v>
          </cell>
          <cell r="O27">
            <v>15.750000000000002</v>
          </cell>
        </row>
        <row r="28">
          <cell r="B28" t="str">
            <v>Baloghová Natálie</v>
          </cell>
          <cell r="H28">
            <v>6.8000000000000007</v>
          </cell>
          <cell r="N28">
            <v>5.95</v>
          </cell>
          <cell r="O28">
            <v>12.75</v>
          </cell>
        </row>
        <row r="29">
          <cell r="B29" t="str">
            <v>Nejezchlebová Iva</v>
          </cell>
          <cell r="H29">
            <v>8.1499999999999986</v>
          </cell>
          <cell r="N29">
            <v>8.6000000000000014</v>
          </cell>
          <cell r="O29">
            <v>16.75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0.b - 2008 a ml.</v>
          </cell>
        </row>
        <row r="7">
          <cell r="D7" t="str">
            <v>BN</v>
          </cell>
          <cell r="E7" t="str">
            <v>Akrobacie</v>
          </cell>
          <cell r="F7" t="str">
            <v>Celkem</v>
          </cell>
        </row>
        <row r="8">
          <cell r="A8">
            <v>1</v>
          </cell>
          <cell r="C8" t="str">
            <v>GSK Tábor</v>
          </cell>
        </row>
        <row r="9">
          <cell r="A9">
            <v>2</v>
          </cell>
        </row>
        <row r="10">
          <cell r="A10">
            <v>3</v>
          </cell>
          <cell r="C10" t="str">
            <v>ŠSK Active-SVČ Žďár nad Sázavou</v>
          </cell>
        </row>
        <row r="11">
          <cell r="A11">
            <v>4</v>
          </cell>
          <cell r="C11" t="str">
            <v>GSK Tábor</v>
          </cell>
        </row>
        <row r="12">
          <cell r="A12">
            <v>5</v>
          </cell>
          <cell r="C12" t="str">
            <v>MG Prachatice</v>
          </cell>
        </row>
        <row r="14">
          <cell r="C14" t="str">
            <v>GSK Tábor</v>
          </cell>
        </row>
        <row r="15">
          <cell r="C15" t="str">
            <v>GSK Tábor</v>
          </cell>
        </row>
        <row r="16">
          <cell r="C16" t="str">
            <v>GSK Tábor</v>
          </cell>
        </row>
        <row r="17">
          <cell r="C17" t="str">
            <v>ŠSK Active-SVČ Žďár nad Sázavou</v>
          </cell>
        </row>
        <row r="18">
          <cell r="C18" t="str">
            <v>GSK Tábor</v>
          </cell>
        </row>
        <row r="19">
          <cell r="C19" t="str">
            <v>GSK Tábor</v>
          </cell>
        </row>
        <row r="20">
          <cell r="C20" t="str">
            <v>MIKA Chomutov</v>
          </cell>
        </row>
      </sheetData>
      <sheetData sheetId="1">
        <row r="5">
          <cell r="B5" t="str">
            <v>Mrázková Edita – 2009</v>
          </cell>
          <cell r="H5">
            <v>5.9000000000000012</v>
          </cell>
          <cell r="N5">
            <v>4.8000000000000016</v>
          </cell>
          <cell r="O5">
            <v>10.700000000000003</v>
          </cell>
        </row>
        <row r="7">
          <cell r="B7" t="str">
            <v>Koloušková Anna – 2008</v>
          </cell>
          <cell r="H7">
            <v>7.25</v>
          </cell>
          <cell r="N7">
            <v>7.5</v>
          </cell>
          <cell r="O7">
            <v>14.75</v>
          </cell>
        </row>
        <row r="8">
          <cell r="B8" t="str">
            <v>Urbanová Marie – 2009</v>
          </cell>
          <cell r="H8">
            <v>6.4499999999999993</v>
          </cell>
          <cell r="N8">
            <v>6.1500000000000012</v>
          </cell>
          <cell r="O8">
            <v>12.600000000000001</v>
          </cell>
        </row>
        <row r="9">
          <cell r="B9" t="str">
            <v>Sovová Kristýna – 2008</v>
          </cell>
          <cell r="H9">
            <v>6.7499999999999982</v>
          </cell>
          <cell r="N9">
            <v>6.9999999999999991</v>
          </cell>
          <cell r="O9">
            <v>13.749999999999996</v>
          </cell>
        </row>
        <row r="11">
          <cell r="B11" t="str">
            <v>Komendová Kateřina - 2009</v>
          </cell>
          <cell r="H11">
            <v>6.6999999999999993</v>
          </cell>
          <cell r="N11">
            <v>6.5499999999999989</v>
          </cell>
          <cell r="O11">
            <v>13.249999999999998</v>
          </cell>
        </row>
        <row r="12">
          <cell r="B12" t="str">
            <v>Přibylová Lucie – 2008</v>
          </cell>
          <cell r="H12">
            <v>6.55</v>
          </cell>
          <cell r="N12">
            <v>5.5499999999999989</v>
          </cell>
          <cell r="O12">
            <v>12.099999999999998</v>
          </cell>
        </row>
        <row r="13">
          <cell r="B13" t="str">
            <v>Konrádová Lucie – 2008</v>
          </cell>
          <cell r="H13">
            <v>6.3000000000000007</v>
          </cell>
          <cell r="N13">
            <v>5.9</v>
          </cell>
          <cell r="O13">
            <v>12.200000000000001</v>
          </cell>
        </row>
        <row r="14">
          <cell r="B14" t="str">
            <v>Zelinková Valerie – 2008</v>
          </cell>
          <cell r="H14">
            <v>7.3000000000000007</v>
          </cell>
          <cell r="N14">
            <v>7.6999999999999993</v>
          </cell>
          <cell r="O14">
            <v>15</v>
          </cell>
        </row>
        <row r="15">
          <cell r="B15" t="str">
            <v>Nováková Eliška – 2008</v>
          </cell>
          <cell r="H15">
            <v>6.95</v>
          </cell>
          <cell r="N15">
            <v>5.9500000000000011</v>
          </cell>
          <cell r="O15">
            <v>12.900000000000002</v>
          </cell>
        </row>
        <row r="16">
          <cell r="B16" t="str">
            <v>Shonová Marie – 2008</v>
          </cell>
          <cell r="H16">
            <v>6.6000000000000005</v>
          </cell>
          <cell r="N16">
            <v>6.7999999999999989</v>
          </cell>
          <cell r="O16">
            <v>13.399999999999999</v>
          </cell>
        </row>
        <row r="17">
          <cell r="B17" t="str">
            <v>Kašparová Kristýna Ella – 2008</v>
          </cell>
          <cell r="H17">
            <v>7.0500000000000007</v>
          </cell>
          <cell r="N17">
            <v>6.7500000000000018</v>
          </cell>
          <cell r="O17">
            <v>13.800000000000002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 xml:space="preserve">VÁNOČNÍ KAPŘÍK </v>
          </cell>
        </row>
        <row r="4">
          <cell r="C4" t="str">
            <v>TÁBOR 13.12.2014</v>
          </cell>
        </row>
        <row r="6">
          <cell r="C6" t="str">
            <v>kategorie 0.C - 2007-2008</v>
          </cell>
        </row>
        <row r="7">
          <cell r="E7" t="str">
            <v>1 sestava</v>
          </cell>
        </row>
        <row r="8">
          <cell r="A8">
            <v>1</v>
          </cell>
        </row>
        <row r="9">
          <cell r="A9">
            <v>2</v>
          </cell>
          <cell r="D9" t="str">
            <v>TJ Meteor České Budějovice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D13" t="str">
            <v>GSK Tábor</v>
          </cell>
        </row>
        <row r="14">
          <cell r="D14" t="str">
            <v>GSK Tábor</v>
          </cell>
        </row>
        <row r="16">
          <cell r="D16" t="str">
            <v>ŠSK Active-SVČ Žďár nad Sázavou</v>
          </cell>
        </row>
        <row r="20">
          <cell r="D20" t="str">
            <v>GSK Tábor</v>
          </cell>
        </row>
        <row r="21">
          <cell r="D21" t="str">
            <v>TJ Meteor České Budějovice</v>
          </cell>
        </row>
      </sheetData>
      <sheetData sheetId="1">
        <row r="6">
          <cell r="B6" t="str">
            <v>Nowaková Amélie – 2008</v>
          </cell>
          <cell r="H6">
            <v>7.35</v>
          </cell>
        </row>
        <row r="10">
          <cell r="B10" t="str">
            <v>Šíblová Laura – 2008</v>
          </cell>
          <cell r="H10">
            <v>6.6000000000000014</v>
          </cell>
        </row>
        <row r="11">
          <cell r="B11" t="str">
            <v>Tíkalová Veronika – 2008</v>
          </cell>
          <cell r="H11">
            <v>6.8500000000000014</v>
          </cell>
        </row>
        <row r="13">
          <cell r="B13" t="str">
            <v>Kobylková Agáta – 2008</v>
          </cell>
          <cell r="H13">
            <v>7.35</v>
          </cell>
        </row>
        <row r="17">
          <cell r="B17" t="str">
            <v>Jordáková Nikola – 2007</v>
          </cell>
          <cell r="H17">
            <v>6.8000000000000007</v>
          </cell>
        </row>
        <row r="18">
          <cell r="B18" t="str">
            <v>Ježková Lucie – 2008</v>
          </cell>
          <cell r="H18">
            <v>7.6500000000000012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 xml:space="preserve">VÁNOČNÍ KAPŘÍK </v>
          </cell>
        </row>
        <row r="4">
          <cell r="C4" t="str">
            <v>TÁBOR 13.12.2014</v>
          </cell>
        </row>
        <row r="6">
          <cell r="C6" t="str">
            <v>kategorie 0.D - 2009</v>
          </cell>
        </row>
        <row r="7">
          <cell r="E7" t="str">
            <v>1 sestava</v>
          </cell>
        </row>
        <row r="8">
          <cell r="A8">
            <v>1</v>
          </cell>
          <cell r="D8" t="str">
            <v>TJ Sokol Tábor</v>
          </cell>
        </row>
        <row r="9">
          <cell r="A9">
            <v>2</v>
          </cell>
          <cell r="D9" t="str">
            <v>TJ Sokol Tábor</v>
          </cell>
        </row>
        <row r="10">
          <cell r="A10">
            <v>3</v>
          </cell>
          <cell r="D10" t="str">
            <v>TJ Meteor České Budějovice</v>
          </cell>
        </row>
        <row r="11">
          <cell r="A11">
            <v>4</v>
          </cell>
          <cell r="D11" t="str">
            <v>ŠSK Active-SVČ Žďár nad Sázavou</v>
          </cell>
        </row>
        <row r="12">
          <cell r="A12">
            <v>5</v>
          </cell>
          <cell r="D12" t="str">
            <v>GSK Tábor</v>
          </cell>
        </row>
        <row r="15">
          <cell r="D15" t="str">
            <v>GSK Tábor</v>
          </cell>
        </row>
        <row r="17">
          <cell r="D17" t="str">
            <v>GSK Tábor</v>
          </cell>
        </row>
        <row r="18">
          <cell r="D18" t="str">
            <v>ŠSK Active-SVČ Žďár nad Sázavou</v>
          </cell>
        </row>
        <row r="19">
          <cell r="D19" t="str">
            <v>TJ Sokol Tábor</v>
          </cell>
        </row>
      </sheetData>
      <sheetData sheetId="1">
        <row r="5">
          <cell r="B5" t="str">
            <v>Svitáková Erika – 2009</v>
          </cell>
          <cell r="H5">
            <v>6.3</v>
          </cell>
        </row>
        <row r="6">
          <cell r="B6" t="str">
            <v>Němečková Denisa – 2009</v>
          </cell>
          <cell r="H6">
            <v>6.0000000000000018</v>
          </cell>
        </row>
        <row r="7">
          <cell r="B7" t="str">
            <v>Dorčáková Tina – 2009</v>
          </cell>
          <cell r="H7">
            <v>6</v>
          </cell>
        </row>
        <row r="8">
          <cell r="B8" t="str">
            <v>Mrkvičková Eva Anna – 2009</v>
          </cell>
          <cell r="H8">
            <v>7.15</v>
          </cell>
        </row>
        <row r="9">
          <cell r="B9" t="str">
            <v>Candrová Kristýna</v>
          </cell>
          <cell r="H9">
            <v>6.0500000000000007</v>
          </cell>
        </row>
        <row r="12">
          <cell r="B12" t="str">
            <v>Šnajdrová Magdalena – 2009</v>
          </cell>
          <cell r="H12">
            <v>4.0000000000000009</v>
          </cell>
        </row>
        <row r="14">
          <cell r="B14" t="str">
            <v>Novotná Martina - 2009</v>
          </cell>
          <cell r="H14">
            <v>5.6000000000000005</v>
          </cell>
        </row>
        <row r="15">
          <cell r="B15" t="str">
            <v>Sabelová Natálie – 2009</v>
          </cell>
          <cell r="H15">
            <v>7.5499999999999989</v>
          </cell>
        </row>
        <row r="16">
          <cell r="B16" t="str">
            <v>Kasperová Karolína – 2009</v>
          </cell>
          <cell r="H16">
            <v>6.25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 xml:space="preserve">VÁNOČNÍ KAPŘÍK </v>
          </cell>
        </row>
        <row r="4">
          <cell r="C4" t="str">
            <v>TÁBOR 13.12.2014</v>
          </cell>
        </row>
        <row r="6">
          <cell r="C6" t="str">
            <v>kategorie 0.E - 2010 a ml.</v>
          </cell>
        </row>
        <row r="7">
          <cell r="E7" t="str">
            <v>1 sestava</v>
          </cell>
        </row>
        <row r="8">
          <cell r="A8">
            <v>1</v>
          </cell>
          <cell r="D8" t="str">
            <v>GSK Tábor</v>
          </cell>
        </row>
        <row r="9">
          <cell r="A9">
            <v>2</v>
          </cell>
          <cell r="D9" t="str">
            <v>TJ Sokol Tábor</v>
          </cell>
        </row>
        <row r="10">
          <cell r="A10">
            <v>3</v>
          </cell>
          <cell r="D10" t="str">
            <v>GSK Tábor</v>
          </cell>
        </row>
        <row r="11">
          <cell r="A11">
            <v>4</v>
          </cell>
          <cell r="D11" t="str">
            <v>GSK Tábor</v>
          </cell>
        </row>
        <row r="12">
          <cell r="A12">
            <v>5</v>
          </cell>
          <cell r="D12" t="str">
            <v>GSK Tábor</v>
          </cell>
        </row>
        <row r="13">
          <cell r="D13" t="str">
            <v>GSK Tábor</v>
          </cell>
        </row>
        <row r="14">
          <cell r="D14" t="str">
            <v>GSK Tábor</v>
          </cell>
        </row>
        <row r="19">
          <cell r="D19" t="str">
            <v>GSK Tábor</v>
          </cell>
        </row>
        <row r="20">
          <cell r="D20" t="str">
            <v>TJ Sokol Tábor</v>
          </cell>
        </row>
        <row r="21">
          <cell r="D21" t="str">
            <v>TJ Meteor Č.Budějovice</v>
          </cell>
        </row>
      </sheetData>
      <sheetData sheetId="1">
        <row r="5">
          <cell r="B5" t="str">
            <v>Jenčíková Sabina – 2010</v>
          </cell>
          <cell r="H5">
            <v>4</v>
          </cell>
        </row>
        <row r="6">
          <cell r="B6" t="str">
            <v>Voborníková Klára – 2010</v>
          </cell>
          <cell r="H6">
            <v>5.0999999999999996</v>
          </cell>
        </row>
        <row r="7">
          <cell r="B7" t="str">
            <v>Petrů Adéla – 2010</v>
          </cell>
          <cell r="H7">
            <v>4.1500000000000004</v>
          </cell>
        </row>
        <row r="8">
          <cell r="B8" t="str">
            <v>Saidová Kamila – 2010</v>
          </cell>
          <cell r="H8">
            <v>4.1000000000000005</v>
          </cell>
        </row>
        <row r="9">
          <cell r="B9" t="str">
            <v>Šíblová Denisa – 2010</v>
          </cell>
          <cell r="H9">
            <v>5.9999999999999991</v>
          </cell>
        </row>
        <row r="10">
          <cell r="B10" t="str">
            <v>Poutníková Natálie – 2010</v>
          </cell>
          <cell r="H10">
            <v>5.75</v>
          </cell>
        </row>
        <row r="11">
          <cell r="B11" t="str">
            <v>Tomandlová Marie – 2011</v>
          </cell>
          <cell r="H11">
            <v>6.2000000000000011</v>
          </cell>
        </row>
        <row r="16">
          <cell r="B16" t="str">
            <v>Panovská Anna – 2010</v>
          </cell>
          <cell r="H16">
            <v>5.8</v>
          </cell>
        </row>
        <row r="17">
          <cell r="B17" t="str">
            <v>Krejčí Rozálie – 2010</v>
          </cell>
          <cell r="H17">
            <v>5.65</v>
          </cell>
        </row>
        <row r="18">
          <cell r="B18" t="str">
            <v>Nováková Valentýna</v>
          </cell>
          <cell r="H18">
            <v>6.25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I.A - 2005</v>
          </cell>
        </row>
        <row r="7">
          <cell r="D7" t="str">
            <v>BN</v>
          </cell>
          <cell r="E7" t="str">
            <v>Švihadlo</v>
          </cell>
          <cell r="F7" t="str">
            <v>Celkem</v>
          </cell>
        </row>
        <row r="8">
          <cell r="A8">
            <v>1</v>
          </cell>
          <cell r="C8" t="str">
            <v>MG TJ Spartak Hořovice</v>
          </cell>
        </row>
        <row r="9">
          <cell r="A9">
            <v>2</v>
          </cell>
          <cell r="C9" t="str">
            <v>TJ Meteor České Budějovice</v>
          </cell>
        </row>
        <row r="10">
          <cell r="A10">
            <v>3</v>
          </cell>
          <cell r="C10" t="str">
            <v>GSK Tábor</v>
          </cell>
        </row>
        <row r="11">
          <cell r="A11">
            <v>4</v>
          </cell>
          <cell r="C11" t="str">
            <v>MG TJ Spartak Hořovice</v>
          </cell>
        </row>
        <row r="12">
          <cell r="A12">
            <v>5</v>
          </cell>
          <cell r="C12" t="str">
            <v>TJ Meteor České Budějovice</v>
          </cell>
        </row>
        <row r="13">
          <cell r="C13" t="str">
            <v>TJ Tatran Volary</v>
          </cell>
        </row>
        <row r="14">
          <cell r="C14" t="str">
            <v>GSK Tábor</v>
          </cell>
        </row>
        <row r="15">
          <cell r="C15" t="str">
            <v>TJ Meteor České Budějovice</v>
          </cell>
        </row>
        <row r="16">
          <cell r="C16" t="str">
            <v>TJ Sokol Tábor</v>
          </cell>
        </row>
        <row r="18">
          <cell r="C18" t="str">
            <v>TJ Meteor České Budějovice</v>
          </cell>
        </row>
        <row r="19">
          <cell r="C19" t="str">
            <v>TJ Meteor České Budějovice</v>
          </cell>
        </row>
        <row r="20">
          <cell r="C20" t="str">
            <v>GSK Tábor</v>
          </cell>
        </row>
        <row r="22">
          <cell r="C22" t="str">
            <v>TJ Meteor České Budějovice</v>
          </cell>
        </row>
      </sheetData>
      <sheetData sheetId="1">
        <row r="5">
          <cell r="B5" t="str">
            <v>Šlehoferová Natálie – 2005</v>
          </cell>
          <cell r="H5">
            <v>6.9</v>
          </cell>
          <cell r="N5">
            <v>7.3000000000000016</v>
          </cell>
          <cell r="O5">
            <v>14.200000000000003</v>
          </cell>
        </row>
        <row r="6">
          <cell r="B6" t="str">
            <v>Prieglová Aneta – 2005</v>
          </cell>
          <cell r="H6">
            <v>8.3000000000000007</v>
          </cell>
          <cell r="N6">
            <v>8.4500000000000028</v>
          </cell>
          <cell r="O6">
            <v>16.750000000000004</v>
          </cell>
        </row>
        <row r="7">
          <cell r="B7" t="str">
            <v>Slunečková Agáta – 2005</v>
          </cell>
          <cell r="H7">
            <v>5.0999999999999988</v>
          </cell>
          <cell r="N7">
            <v>5.5</v>
          </cell>
          <cell r="O7">
            <v>10.599999999999998</v>
          </cell>
        </row>
        <row r="8">
          <cell r="B8" t="str">
            <v>Krtilová Zuzana – 2005</v>
          </cell>
          <cell r="H8">
            <v>6.35</v>
          </cell>
          <cell r="N8">
            <v>7.65</v>
          </cell>
          <cell r="O8">
            <v>14</v>
          </cell>
        </row>
        <row r="9">
          <cell r="B9" t="str">
            <v>Vavrochová Ilona – 2005</v>
          </cell>
          <cell r="H9">
            <v>8</v>
          </cell>
          <cell r="N9">
            <v>7.15</v>
          </cell>
          <cell r="O9">
            <v>15.15</v>
          </cell>
        </row>
        <row r="10">
          <cell r="B10" t="str">
            <v>Klementová Kamila – 2005</v>
          </cell>
          <cell r="H10">
            <v>7.7500000000000009</v>
          </cell>
          <cell r="N10">
            <v>8.15</v>
          </cell>
          <cell r="O10">
            <v>15.900000000000002</v>
          </cell>
        </row>
        <row r="11">
          <cell r="B11" t="str">
            <v>Olivová Hana – 2005</v>
          </cell>
          <cell r="H11">
            <v>7.5</v>
          </cell>
          <cell r="N11">
            <v>7.55</v>
          </cell>
          <cell r="O11">
            <v>15.05</v>
          </cell>
        </row>
        <row r="12">
          <cell r="B12" t="str">
            <v>Kubešová Nela – 2005</v>
          </cell>
          <cell r="H12">
            <v>7.4500000000000011</v>
          </cell>
          <cell r="N12">
            <v>7.85</v>
          </cell>
          <cell r="O12">
            <v>15.3</v>
          </cell>
        </row>
        <row r="13">
          <cell r="B13" t="str">
            <v>Mrázková Karolína – 2005</v>
          </cell>
          <cell r="H13">
            <v>4</v>
          </cell>
          <cell r="N13">
            <v>4.0999999999999988</v>
          </cell>
          <cell r="O13">
            <v>8.0999999999999979</v>
          </cell>
        </row>
        <row r="15">
          <cell r="B15" t="str">
            <v>Ryjáčková Magda – 2005</v>
          </cell>
          <cell r="H15">
            <v>7.4500000000000011</v>
          </cell>
          <cell r="N15">
            <v>7.45</v>
          </cell>
          <cell r="O15">
            <v>14.900000000000002</v>
          </cell>
        </row>
        <row r="16">
          <cell r="B16" t="str">
            <v>Horká Klára – 2005</v>
          </cell>
          <cell r="H16">
            <v>9</v>
          </cell>
          <cell r="N16">
            <v>8.8499999999999979</v>
          </cell>
          <cell r="O16">
            <v>17.849999999999998</v>
          </cell>
        </row>
        <row r="17">
          <cell r="B17" t="str">
            <v>Soldátová Martina – 2005</v>
          </cell>
          <cell r="H17">
            <v>6.15</v>
          </cell>
          <cell r="N17">
            <v>6.45</v>
          </cell>
          <cell r="O17">
            <v>12.600000000000001</v>
          </cell>
        </row>
        <row r="19">
          <cell r="B19" t="str">
            <v>Štrbová Jasmína – 2005</v>
          </cell>
          <cell r="H19">
            <v>8.1000000000000014</v>
          </cell>
          <cell r="N19">
            <v>7.9500000000000011</v>
          </cell>
          <cell r="O19">
            <v>16.050000000000004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II - 2003-2004</v>
          </cell>
        </row>
        <row r="7">
          <cell r="D7" t="str">
            <v>Švihadlo</v>
          </cell>
          <cell r="E7" t="str">
            <v>Obruč</v>
          </cell>
          <cell r="F7" t="str">
            <v>Celkem</v>
          </cell>
        </row>
        <row r="8">
          <cell r="A8">
            <v>1</v>
          </cell>
          <cell r="C8" t="str">
            <v>TJ SPKV</v>
          </cell>
        </row>
        <row r="9">
          <cell r="A9">
            <v>2</v>
          </cell>
        </row>
        <row r="10">
          <cell r="A10">
            <v>3</v>
          </cell>
          <cell r="C10" t="str">
            <v>CMG Chemopetrol Litvínov</v>
          </cell>
        </row>
        <row r="11">
          <cell r="C11" t="str">
            <v>MIKA Chomutov</v>
          </cell>
        </row>
        <row r="12">
          <cell r="C12" t="str">
            <v>TJ Meteor České Budějovice</v>
          </cell>
        </row>
        <row r="13">
          <cell r="C13" t="str">
            <v>GSK Tábor</v>
          </cell>
        </row>
        <row r="14">
          <cell r="C14" t="str">
            <v>MIKA Chomutov</v>
          </cell>
        </row>
        <row r="15">
          <cell r="C15" t="str">
            <v>TJ Meteor České Budějovice</v>
          </cell>
        </row>
        <row r="17">
          <cell r="C17" t="str">
            <v>GSK Tábor</v>
          </cell>
        </row>
        <row r="18">
          <cell r="C18" t="str">
            <v>TJ Meteor České Budějovice</v>
          </cell>
        </row>
        <row r="19">
          <cell r="C19" t="str">
            <v>TJ SPKV</v>
          </cell>
        </row>
        <row r="20">
          <cell r="C20" t="str">
            <v>GSK Tábor</v>
          </cell>
        </row>
        <row r="21">
          <cell r="C21" t="str">
            <v>TJ SPKV</v>
          </cell>
        </row>
        <row r="22">
          <cell r="C22" t="str">
            <v>GSK Tábor</v>
          </cell>
        </row>
        <row r="23">
          <cell r="C23" t="str">
            <v>TJ Meteor České Budějovice</v>
          </cell>
        </row>
        <row r="24">
          <cell r="C24" t="str">
            <v>CMG Chemopetrol Litvínov</v>
          </cell>
        </row>
        <row r="25">
          <cell r="C25" t="str">
            <v>TJ Meteor České Budějovice</v>
          </cell>
        </row>
      </sheetData>
      <sheetData sheetId="1">
        <row r="5">
          <cell r="B5" t="str">
            <v>Vaňková Zdeňka – 2003</v>
          </cell>
          <cell r="H5">
            <v>7.35</v>
          </cell>
          <cell r="N5">
            <v>7.8000000000000016</v>
          </cell>
          <cell r="O5">
            <v>15.150000000000002</v>
          </cell>
        </row>
        <row r="7">
          <cell r="B7" t="str">
            <v>Vrbová Lucie – 2004</v>
          </cell>
          <cell r="H7">
            <v>7.8000000000000016</v>
          </cell>
          <cell r="N7">
            <v>7.5500000000000007</v>
          </cell>
          <cell r="O7">
            <v>15.350000000000001</v>
          </cell>
        </row>
        <row r="8">
          <cell r="B8" t="str">
            <v>Vlasáková Nela – 2004</v>
          </cell>
          <cell r="H8">
            <v>7.1000000000000014</v>
          </cell>
          <cell r="N8">
            <v>6.8</v>
          </cell>
          <cell r="O8">
            <v>13.900000000000002</v>
          </cell>
        </row>
        <row r="9">
          <cell r="B9" t="str">
            <v>Stejskalová Nikola – 2003</v>
          </cell>
          <cell r="H9">
            <v>7.4</v>
          </cell>
          <cell r="N9">
            <v>7.700000000000002</v>
          </cell>
          <cell r="O9">
            <v>15.100000000000001</v>
          </cell>
        </row>
        <row r="10">
          <cell r="B10" t="str">
            <v>Komendová Nikola – 2004</v>
          </cell>
          <cell r="H10">
            <v>7.7499999999999991</v>
          </cell>
          <cell r="N10">
            <v>7.4500000000000011</v>
          </cell>
          <cell r="O10">
            <v>15.2</v>
          </cell>
        </row>
        <row r="11">
          <cell r="B11" t="str">
            <v>Luňáková Julie – 2003</v>
          </cell>
          <cell r="H11">
            <v>7.0000000000000009</v>
          </cell>
          <cell r="N11">
            <v>7.35</v>
          </cell>
          <cell r="O11">
            <v>14.350000000000001</v>
          </cell>
        </row>
        <row r="12">
          <cell r="B12" t="str">
            <v>Kopečná Viktorie – 2004</v>
          </cell>
          <cell r="H12">
            <v>7.2999999999999989</v>
          </cell>
          <cell r="N12">
            <v>7.6499999999999995</v>
          </cell>
          <cell r="O12">
            <v>14.95</v>
          </cell>
        </row>
        <row r="14">
          <cell r="B14" t="str">
            <v>Dohnalová Linda – 2003</v>
          </cell>
          <cell r="H14">
            <v>6.3499999999999988</v>
          </cell>
          <cell r="N14">
            <v>6.6999999999999993</v>
          </cell>
          <cell r="O14">
            <v>13.049999999999997</v>
          </cell>
        </row>
        <row r="15">
          <cell r="B15" t="str">
            <v>Zdrhová Jana - 2003</v>
          </cell>
          <cell r="H15">
            <v>7.9499999999999975</v>
          </cell>
          <cell r="N15">
            <v>7.75</v>
          </cell>
          <cell r="O15">
            <v>15.699999999999998</v>
          </cell>
        </row>
        <row r="16">
          <cell r="B16" t="str">
            <v>Doležalová Jana – 2003</v>
          </cell>
          <cell r="H16">
            <v>6.7499999999999991</v>
          </cell>
          <cell r="N16">
            <v>7.9499999999999993</v>
          </cell>
          <cell r="O16">
            <v>14.7</v>
          </cell>
        </row>
        <row r="17">
          <cell r="B17" t="str">
            <v>Květoňová Kateřina – 2004</v>
          </cell>
          <cell r="H17">
            <v>7.35</v>
          </cell>
          <cell r="N17">
            <v>7.6499999999999995</v>
          </cell>
          <cell r="O17">
            <v>15</v>
          </cell>
        </row>
        <row r="18">
          <cell r="B18" t="str">
            <v>Herzlová Denisa – 2003</v>
          </cell>
          <cell r="H18">
            <v>7.6499999999999986</v>
          </cell>
          <cell r="N18">
            <v>7.6999999999999993</v>
          </cell>
          <cell r="O18">
            <v>15.349999999999998</v>
          </cell>
        </row>
        <row r="19">
          <cell r="B19" t="str">
            <v>Komendová Aneta – 2004</v>
          </cell>
          <cell r="H19">
            <v>7.3499999999999988</v>
          </cell>
          <cell r="N19">
            <v>7.7000000000000011</v>
          </cell>
          <cell r="O19">
            <v>15.05</v>
          </cell>
        </row>
        <row r="20">
          <cell r="B20" t="str">
            <v>Novotná Nela – 2004</v>
          </cell>
          <cell r="H20">
            <v>7.6999999999999993</v>
          </cell>
          <cell r="N20">
            <v>7.75</v>
          </cell>
          <cell r="O20">
            <v>15.45</v>
          </cell>
        </row>
        <row r="21">
          <cell r="B21" t="str">
            <v>Vodičková Kateřina – 2004</v>
          </cell>
          <cell r="H21">
            <v>6.9500000000000011</v>
          </cell>
          <cell r="N21">
            <v>6.25</v>
          </cell>
          <cell r="O21">
            <v>13.200000000000001</v>
          </cell>
        </row>
        <row r="22">
          <cell r="B22" t="str">
            <v>Vejsadová Klára – 2003</v>
          </cell>
          <cell r="H22">
            <v>8.0500000000000007</v>
          </cell>
          <cell r="N22">
            <v>7.95</v>
          </cell>
          <cell r="O22">
            <v>16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VÁNOČNÍ KAPŘÍK</v>
          </cell>
        </row>
        <row r="4">
          <cell r="B4" t="str">
            <v>TÁBOR 13.12.2014</v>
          </cell>
        </row>
        <row r="6">
          <cell r="B6" t="str">
            <v>kategorie III - 2002 -2001</v>
          </cell>
        </row>
        <row r="7">
          <cell r="D7" t="str">
            <v>Obruč</v>
          </cell>
          <cell r="E7" t="str">
            <v>Míč</v>
          </cell>
          <cell r="F7" t="str">
            <v>Celkem</v>
          </cell>
        </row>
        <row r="8">
          <cell r="A8">
            <v>1</v>
          </cell>
          <cell r="C8" t="str">
            <v>MIKA Chomutov</v>
          </cell>
        </row>
        <row r="9">
          <cell r="A9">
            <v>2</v>
          </cell>
          <cell r="C9" t="str">
            <v>GSK Tábor</v>
          </cell>
        </row>
        <row r="10">
          <cell r="A10">
            <v>3</v>
          </cell>
          <cell r="C10" t="str">
            <v>TJ Meteor České Budějovice</v>
          </cell>
        </row>
        <row r="11">
          <cell r="A11">
            <v>4</v>
          </cell>
          <cell r="C11" t="str">
            <v>GSK Tábor</v>
          </cell>
        </row>
        <row r="12">
          <cell r="A12">
            <v>5</v>
          </cell>
          <cell r="C12" t="str">
            <v>TJ Meteor České Budějovice</v>
          </cell>
        </row>
        <row r="13">
          <cell r="C13" t="str">
            <v>GSK Tábor</v>
          </cell>
        </row>
        <row r="14">
          <cell r="C14" t="str">
            <v>MIKA Chomutov</v>
          </cell>
        </row>
      </sheetData>
      <sheetData sheetId="1">
        <row r="5">
          <cell r="B5" t="str">
            <v>Kijovová Zuzana – 2002</v>
          </cell>
          <cell r="H5">
            <v>6.7000000000000011</v>
          </cell>
          <cell r="N5">
            <v>7.5999999999999988</v>
          </cell>
          <cell r="O5">
            <v>14.3</v>
          </cell>
        </row>
        <row r="6">
          <cell r="B6" t="str">
            <v>Kohoutková Justýna – 2002</v>
          </cell>
          <cell r="H6">
            <v>8.25</v>
          </cell>
          <cell r="N6">
            <v>7.35</v>
          </cell>
          <cell r="O6">
            <v>15.6</v>
          </cell>
        </row>
        <row r="7">
          <cell r="B7" t="str">
            <v>Hindy Lucie – 2001</v>
          </cell>
          <cell r="H7">
            <v>7.8000000000000007</v>
          </cell>
          <cell r="N7">
            <v>7.8000000000000007</v>
          </cell>
          <cell r="O7">
            <v>15.600000000000001</v>
          </cell>
        </row>
        <row r="8">
          <cell r="B8" t="str">
            <v>Auterská Kristýna – 2002</v>
          </cell>
          <cell r="H8">
            <v>6.3</v>
          </cell>
          <cell r="N8">
            <v>6.4999999999999991</v>
          </cell>
          <cell r="O8">
            <v>12.799999999999999</v>
          </cell>
        </row>
        <row r="9">
          <cell r="B9" t="str">
            <v>Mikolášová Marika – 2002</v>
          </cell>
          <cell r="H9">
            <v>6.6999999999999975</v>
          </cell>
          <cell r="N9">
            <v>7.4500000000000011</v>
          </cell>
          <cell r="O9">
            <v>14.149999999999999</v>
          </cell>
        </row>
        <row r="10">
          <cell r="B10" t="str">
            <v>Schmidtová Veronika – 2001</v>
          </cell>
          <cell r="H10">
            <v>7.7499999999999982</v>
          </cell>
          <cell r="N10">
            <v>8.25</v>
          </cell>
          <cell r="O10">
            <v>15.999999999999998</v>
          </cell>
        </row>
        <row r="11">
          <cell r="B11" t="str">
            <v>Kašparová Kateřina Anna – 2001</v>
          </cell>
          <cell r="H11">
            <v>7.4499999999999993</v>
          </cell>
          <cell r="N11">
            <v>8.0499999999999989</v>
          </cell>
          <cell r="O11">
            <v>15.499999999999998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12" sqref="J12"/>
    </sheetView>
  </sheetViews>
  <sheetFormatPr defaultRowHeight="15"/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[1]List1!B3</f>
        <v>VÁNOČNÍ KAPŘÍK</v>
      </c>
      <c r="G3" s="2"/>
    </row>
    <row r="4" spans="1:7" ht="15.75">
      <c r="C4" s="4" t="str">
        <f>[1]List1!B4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[1]List1!B6</f>
        <v>kategorie I.B - 2006</v>
      </c>
      <c r="D6" s="6"/>
      <c r="G6" s="2"/>
    </row>
    <row r="7" spans="1:7">
      <c r="G7" s="2"/>
    </row>
    <row r="8" spans="1:7" ht="15.75" thickBot="1"/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[1]List1!D7</f>
        <v>BN</v>
      </c>
      <c r="F9" s="12" t="str">
        <f>[1]List1!E7</f>
        <v>Švihadlo</v>
      </c>
      <c r="G9" s="13" t="str">
        <f>[1]List1!F7</f>
        <v>Celkem</v>
      </c>
    </row>
    <row r="10" spans="1:7">
      <c r="A10" s="14">
        <f>[1]List1!A8</f>
        <v>1</v>
      </c>
      <c r="B10" s="15" t="str">
        <f>[1]List2!B13</f>
        <v>Máchová Sára – 2006</v>
      </c>
      <c r="C10" s="16"/>
      <c r="D10" s="17" t="str">
        <f>[1]List1!C16</f>
        <v>CMG Chemopetrol Litvínov</v>
      </c>
      <c r="E10" s="18">
        <f>[1]List2!H13</f>
        <v>8.2500000000000036</v>
      </c>
      <c r="F10" s="19">
        <f>[1]List2!N13</f>
        <v>7.5499999999999989</v>
      </c>
      <c r="G10" s="20">
        <f>[1]List2!O13</f>
        <v>15.800000000000002</v>
      </c>
    </row>
    <row r="11" spans="1:7">
      <c r="A11" s="14">
        <f>[1]List1!A9</f>
        <v>2</v>
      </c>
      <c r="B11" s="21" t="str">
        <f>[1]List2!B18</f>
        <v>Pašková Denisa – 2006</v>
      </c>
      <c r="C11" s="22"/>
      <c r="D11" s="17" t="str">
        <f>[1]List1!C21</f>
        <v>CMG Chemopetrol Litvínov</v>
      </c>
      <c r="E11" s="18">
        <f>[1]List2!H18</f>
        <v>7.9500000000000011</v>
      </c>
      <c r="F11" s="19">
        <f>[1]List2!N18</f>
        <v>7.0499999999999989</v>
      </c>
      <c r="G11" s="23">
        <f>[1]List2!O18</f>
        <v>15</v>
      </c>
    </row>
    <row r="12" spans="1:7">
      <c r="A12" s="14">
        <f>[1]List1!A10</f>
        <v>3</v>
      </c>
      <c r="B12" s="15" t="str">
        <f>[1]List2!B6</f>
        <v>Klementová Gabriela – 2006</v>
      </c>
      <c r="C12" s="24"/>
      <c r="D12" s="17" t="str">
        <f>[1]List1!C9</f>
        <v>TJ Tatran Volary</v>
      </c>
      <c r="E12" s="18">
        <f>[1]List2!H6</f>
        <v>7.15</v>
      </c>
      <c r="F12" s="19">
        <f>[1]List2!N6</f>
        <v>7.5</v>
      </c>
      <c r="G12" s="23">
        <f>[1]List2!O6</f>
        <v>14.65</v>
      </c>
    </row>
    <row r="13" spans="1:7">
      <c r="A13" s="14">
        <f>[1]List1!A11</f>
        <v>4</v>
      </c>
      <c r="B13" s="21" t="str">
        <f>[1]List2!B9</f>
        <v>Čechová Eliška – 2006</v>
      </c>
      <c r="C13" s="25"/>
      <c r="D13" s="17" t="str">
        <f>[1]List1!C12</f>
        <v>TJ Meteor České Budějovice</v>
      </c>
      <c r="E13" s="18">
        <f>[1]List2!H9</f>
        <v>7.299999999999998</v>
      </c>
      <c r="F13" s="19">
        <f>[1]List2!N9</f>
        <v>7</v>
      </c>
      <c r="G13" s="23">
        <f>[1]List2!O9</f>
        <v>14.299999999999997</v>
      </c>
    </row>
    <row r="14" spans="1:7">
      <c r="A14" s="14">
        <f>[1]List1!A12</f>
        <v>5</v>
      </c>
      <c r="B14" s="15" t="str">
        <f>[1]List2!B10</f>
        <v>Šebestová Natálie – 2006</v>
      </c>
      <c r="C14" s="26"/>
      <c r="D14" s="17" t="str">
        <f>[1]List1!C13</f>
        <v>TJ Tatran Volary</v>
      </c>
      <c r="E14" s="18">
        <f>[1]List2!H10</f>
        <v>7.05</v>
      </c>
      <c r="F14" s="19">
        <f>[1]List2!N10</f>
        <v>7.05</v>
      </c>
      <c r="G14" s="23">
        <f>[1]List2!O10</f>
        <v>14.1</v>
      </c>
    </row>
    <row r="15" spans="1:7">
      <c r="A15" s="27" t="s">
        <v>4</v>
      </c>
      <c r="B15" s="21" t="str">
        <f>[1]List2!B8</f>
        <v>Bláhová Kateřina – 2006</v>
      </c>
      <c r="C15" s="24"/>
      <c r="D15" s="17" t="str">
        <f>[1]List1!C11</f>
        <v>CMG Chemopetrol Litvínov</v>
      </c>
      <c r="E15" s="18">
        <f>[1]List2!H8</f>
        <v>7.1499999999999977</v>
      </c>
      <c r="F15" s="19">
        <f>[1]List2!N8</f>
        <v>6.75</v>
      </c>
      <c r="G15" s="23">
        <f>[1]List2!O8</f>
        <v>13.899999999999999</v>
      </c>
    </row>
    <row r="16" spans="1:7">
      <c r="A16" s="28" t="s">
        <v>4</v>
      </c>
      <c r="B16" s="21" t="str">
        <f>[1]List2!B15</f>
        <v>Čížková Barbora – 2006</v>
      </c>
      <c r="C16" s="22"/>
      <c r="D16" s="17" t="str">
        <f>[1]List1!C18</f>
        <v>TJ Meteor České Budějovice</v>
      </c>
      <c r="E16" s="18">
        <f>[1]List2!H15</f>
        <v>7.049999999999998</v>
      </c>
      <c r="F16" s="19">
        <f>[1]List2!N15</f>
        <v>6.85</v>
      </c>
      <c r="G16" s="23">
        <f>[1]List2!O15</f>
        <v>13.899999999999999</v>
      </c>
    </row>
    <row r="17" spans="1:7">
      <c r="A17" s="29">
        <v>8</v>
      </c>
      <c r="B17" s="15" t="str">
        <f>[1]List2!B19</f>
        <v>Hořejší Monika – 2006</v>
      </c>
      <c r="C17" s="30"/>
      <c r="D17" s="31" t="str">
        <f>[1]List1!C22</f>
        <v>GSK Tábor</v>
      </c>
      <c r="E17" s="32">
        <f>[1]List2!H19</f>
        <v>7.1000000000000023</v>
      </c>
      <c r="F17" s="33">
        <f>[1]List2!N19</f>
        <v>6.7000000000000011</v>
      </c>
      <c r="G17" s="34">
        <f>[1]List2!O19</f>
        <v>13.800000000000004</v>
      </c>
    </row>
    <row r="18" spans="1:7">
      <c r="A18" s="35">
        <v>9</v>
      </c>
      <c r="B18" s="36" t="str">
        <f>[1]List2!B5</f>
        <v>Burešová Edita – 2006</v>
      </c>
      <c r="C18" s="36"/>
      <c r="D18" s="37" t="str">
        <f>[1]List1!C8</f>
        <v>MG TJ Spartak Hořovice</v>
      </c>
      <c r="E18" s="38">
        <f>[1]List2!H5</f>
        <v>6.8500000000000014</v>
      </c>
      <c r="F18" s="39">
        <f>[1]List2!N5</f>
        <v>6.65</v>
      </c>
      <c r="G18" s="40">
        <f>[1]List2!O5</f>
        <v>13.500000000000002</v>
      </c>
    </row>
    <row r="19" spans="1:7">
      <c r="A19" s="35">
        <v>10</v>
      </c>
      <c r="B19" s="41" t="str">
        <f>[1]List2!B7</f>
        <v>Trčková Eliška – 2006</v>
      </c>
      <c r="C19" s="42"/>
      <c r="D19" s="17" t="str">
        <f>[1]List1!C10</f>
        <v>GSK Tábor</v>
      </c>
      <c r="E19" s="18">
        <f>[1]List2!H7</f>
        <v>5.7000000000000011</v>
      </c>
      <c r="F19" s="19">
        <f>[1]List2!N7</f>
        <v>5.25</v>
      </c>
      <c r="G19" s="20">
        <f>[1]List2!O7</f>
        <v>10.950000000000001</v>
      </c>
    </row>
    <row r="20" spans="1:7" ht="15.75" thickBot="1">
      <c r="A20" s="43">
        <v>11</v>
      </c>
      <c r="B20" s="44" t="str">
        <f>[1]List2!B17</f>
        <v>Vyhnánková Kateřina – 2006</v>
      </c>
      <c r="C20" s="45"/>
      <c r="D20" s="46" t="str">
        <f>[1]List1!C20</f>
        <v>TJ Sokol Tábor</v>
      </c>
      <c r="E20" s="47">
        <f>[1]List2!H17</f>
        <v>4.7999999999999989</v>
      </c>
      <c r="F20" s="48">
        <f>[1]List2!N17</f>
        <v>4.3</v>
      </c>
      <c r="G20" s="49">
        <f>[1]List2!O17</f>
        <v>9.0999999999999979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K12" sqref="K12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[9]List1!B3</f>
        <v>VÁNOČNÍ KAPŘÍK</v>
      </c>
      <c r="G3" s="2"/>
    </row>
    <row r="4" spans="1:7" ht="15.75">
      <c r="C4" s="4" t="str">
        <f>[9]List1!B4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[9]List1!B6</f>
        <v>kategorie III - 2002 -2001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[9]List1!D7</f>
        <v>Obruč</v>
      </c>
      <c r="F9" s="12" t="str">
        <f>[9]List1!E7</f>
        <v>Míč</v>
      </c>
      <c r="G9" s="13" t="str">
        <f>[9]List1!F7</f>
        <v>Celkem</v>
      </c>
    </row>
    <row r="10" spans="1:7">
      <c r="A10" s="14">
        <f>[9]List1!A8</f>
        <v>1</v>
      </c>
      <c r="B10" s="15" t="str">
        <f>[9]List2!B10</f>
        <v>Schmidtová Veronika – 2001</v>
      </c>
      <c r="C10" s="24"/>
      <c r="D10" s="17" t="str">
        <f>[9]List1!C13</f>
        <v>GSK Tábor</v>
      </c>
      <c r="E10" s="18">
        <f>[9]List2!H10</f>
        <v>7.7499999999999982</v>
      </c>
      <c r="F10" s="19">
        <f>[9]List2!N10</f>
        <v>8.25</v>
      </c>
      <c r="G10" s="20">
        <f>[9]List2!O10</f>
        <v>15.999999999999998</v>
      </c>
    </row>
    <row r="11" spans="1:7">
      <c r="A11" s="14">
        <f>[9]List1!A9</f>
        <v>2</v>
      </c>
      <c r="B11" s="21" t="str">
        <f>[9]List2!B6</f>
        <v>Kohoutková Justýna – 2002</v>
      </c>
      <c r="C11" s="25"/>
      <c r="D11" s="17" t="str">
        <f>[9]List1!C9</f>
        <v>GSK Tábor</v>
      </c>
      <c r="E11" s="18">
        <f>[9]List2!H6</f>
        <v>8.25</v>
      </c>
      <c r="F11" s="19">
        <f>[9]List2!N6</f>
        <v>7.35</v>
      </c>
      <c r="G11" s="23">
        <f>[9]List2!O6</f>
        <v>15.6</v>
      </c>
    </row>
    <row r="12" spans="1:7">
      <c r="A12" s="14">
        <f>[9]List1!A10</f>
        <v>3</v>
      </c>
      <c r="B12" s="15" t="str">
        <f>[9]List2!B7</f>
        <v>Hindy Lucie – 2001</v>
      </c>
      <c r="C12" s="16"/>
      <c r="D12" s="17" t="str">
        <f>[9]List1!C10</f>
        <v>TJ Meteor České Budějovice</v>
      </c>
      <c r="E12" s="18">
        <f>[9]List2!H7</f>
        <v>7.8000000000000007</v>
      </c>
      <c r="F12" s="19">
        <f>[9]List2!N7</f>
        <v>7.8000000000000007</v>
      </c>
      <c r="G12" s="23">
        <f>[9]List2!O7</f>
        <v>15.600000000000001</v>
      </c>
    </row>
    <row r="13" spans="1:7">
      <c r="A13" s="14">
        <f>[9]List1!A11</f>
        <v>4</v>
      </c>
      <c r="B13" s="21" t="str">
        <f>[9]List2!B11</f>
        <v>Kašparová Kateřina Anna – 2001</v>
      </c>
      <c r="C13" s="22"/>
      <c r="D13" s="17" t="str">
        <f>[9]List1!C14</f>
        <v>MIKA Chomutov</v>
      </c>
      <c r="E13" s="18">
        <f>[9]List2!H11</f>
        <v>7.4499999999999993</v>
      </c>
      <c r="F13" s="19">
        <f>[9]List2!N11</f>
        <v>8.0499999999999989</v>
      </c>
      <c r="G13" s="23">
        <f>[9]List2!O11</f>
        <v>15.499999999999998</v>
      </c>
    </row>
    <row r="14" spans="1:7">
      <c r="A14" s="14">
        <f>[9]List1!A12</f>
        <v>5</v>
      </c>
      <c r="B14" s="15" t="str">
        <f>[9]List2!B5</f>
        <v>Kijovová Zuzana – 2002</v>
      </c>
      <c r="C14" s="26"/>
      <c r="D14" s="17" t="str">
        <f>[9]List1!C8</f>
        <v>MIKA Chomutov</v>
      </c>
      <c r="E14" s="18">
        <f>[9]List2!H5</f>
        <v>6.7000000000000011</v>
      </c>
      <c r="F14" s="19">
        <f>[9]List2!N5</f>
        <v>7.5999999999999988</v>
      </c>
      <c r="G14" s="23">
        <f>[9]List2!O5</f>
        <v>14.3</v>
      </c>
    </row>
    <row r="15" spans="1:7">
      <c r="A15" s="52">
        <v>6</v>
      </c>
      <c r="B15" s="21" t="str">
        <f>[9]List2!B9</f>
        <v>Mikolášová Marika – 2002</v>
      </c>
      <c r="C15" s="24"/>
      <c r="D15" s="17" t="str">
        <f>[9]List1!C12</f>
        <v>TJ Meteor České Budějovice</v>
      </c>
      <c r="E15" s="18">
        <f>[9]List2!H9</f>
        <v>6.6999999999999975</v>
      </c>
      <c r="F15" s="19">
        <f>[9]List2!N9</f>
        <v>7.4500000000000011</v>
      </c>
      <c r="G15" s="23">
        <f>[9]List2!O9</f>
        <v>14.149999999999999</v>
      </c>
    </row>
    <row r="16" spans="1:7" ht="15.75" thickBot="1">
      <c r="A16" s="60">
        <v>7</v>
      </c>
      <c r="B16" s="65" t="str">
        <f>[9]List2!B8</f>
        <v>Auterská Kristýna – 2002</v>
      </c>
      <c r="C16" s="66"/>
      <c r="D16" s="46" t="str">
        <f>[9]List1!C11</f>
        <v>GSK Tábor</v>
      </c>
      <c r="E16" s="47">
        <f>[9]List2!H8</f>
        <v>6.3</v>
      </c>
      <c r="F16" s="48">
        <f>[9]List2!N8</f>
        <v>6.4999999999999991</v>
      </c>
      <c r="G16" s="67">
        <f>[9]List2!O8</f>
        <v>12.799999999999999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23" sqref="G23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[10]List1!B3</f>
        <v>VÁNOČNÍ KAPŘÍK</v>
      </c>
      <c r="G3" s="2"/>
    </row>
    <row r="4" spans="1:7" ht="15.75">
      <c r="C4" s="4" t="str">
        <f>[10]List1!B4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[10]List1!B6</f>
        <v>kategorie IV. - 2000 a st.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[10]List1!D7</f>
        <v>Švihadlo</v>
      </c>
      <c r="F9" s="12" t="str">
        <f>[10]List1!E7</f>
        <v>Stuha</v>
      </c>
      <c r="G9" s="13" t="str">
        <f>[10]List1!F7</f>
        <v>Celkem</v>
      </c>
    </row>
    <row r="10" spans="1:7">
      <c r="A10" s="14">
        <f>[10]List1!A8</f>
        <v>1</v>
      </c>
      <c r="B10" s="15" t="str">
        <f>[10]List2!B9</f>
        <v>Ševčíková Kristýna – 1996</v>
      </c>
      <c r="C10" s="24"/>
      <c r="D10" s="17" t="str">
        <f>[10]List1!C12</f>
        <v>GSK Tábor</v>
      </c>
      <c r="E10" s="18">
        <f>[10]List2!H9</f>
        <v>8.2499999999999982</v>
      </c>
      <c r="F10" s="19">
        <f>[10]List2!N9</f>
        <v>8.3999999999999986</v>
      </c>
      <c r="G10" s="20">
        <f>[10]List2!O9</f>
        <v>16.649999999999999</v>
      </c>
    </row>
    <row r="11" spans="1:7">
      <c r="A11" s="14">
        <f>[10]List1!A9</f>
        <v>2</v>
      </c>
      <c r="B11" s="21" t="str">
        <f>[10]List2!B13</f>
        <v>Bendíková Nikola – 1999</v>
      </c>
      <c r="C11" s="22"/>
      <c r="D11" s="17" t="str">
        <f>[10]List1!C16</f>
        <v>TJ Meteor České Budějovice</v>
      </c>
      <c r="E11" s="18">
        <f>[10]List2!H13</f>
        <v>7.7500000000000009</v>
      </c>
      <c r="F11" s="19">
        <f>[10]List2!N13</f>
        <v>8.2999999999999989</v>
      </c>
      <c r="G11" s="23">
        <f>[10]List2!O13</f>
        <v>16.05</v>
      </c>
    </row>
    <row r="12" spans="1:7">
      <c r="A12" s="14">
        <f>[10]List1!A10</f>
        <v>3</v>
      </c>
      <c r="B12" s="15" t="str">
        <f>[10]List2!B7</f>
        <v>Zelenková Karolína – 2000</v>
      </c>
      <c r="C12" s="16"/>
      <c r="D12" s="17" t="str">
        <f>[10]List1!C10</f>
        <v>GSK Tábor</v>
      </c>
      <c r="E12" s="18">
        <f>[10]List2!H7</f>
        <v>7.9500000000000011</v>
      </c>
      <c r="F12" s="19">
        <f>[10]List2!N7</f>
        <v>7.7999999999999989</v>
      </c>
      <c r="G12" s="23">
        <f>[10]List2!O7</f>
        <v>15.75</v>
      </c>
    </row>
    <row r="13" spans="1:7">
      <c r="A13" s="14">
        <f>[10]List1!A11</f>
        <v>4</v>
      </c>
      <c r="B13" s="21" t="str">
        <f>[10]List2!B11</f>
        <v>Auterská Denisa – 2000</v>
      </c>
      <c r="C13" s="22"/>
      <c r="D13" s="17" t="str">
        <f>[10]List1!C14</f>
        <v>GSK Tábor</v>
      </c>
      <c r="E13" s="18">
        <f>[10]List2!H11</f>
        <v>7.65</v>
      </c>
      <c r="F13" s="19">
        <f>[10]List2!N11</f>
        <v>7.4499999999999993</v>
      </c>
      <c r="G13" s="23">
        <f>[10]List2!O11</f>
        <v>15.1</v>
      </c>
    </row>
    <row r="14" spans="1:7">
      <c r="A14" s="14">
        <f>[10]List1!A12</f>
        <v>5</v>
      </c>
      <c r="B14" s="15" t="str">
        <f>[10]List2!B10</f>
        <v>Kubinová Tereza – 2000</v>
      </c>
      <c r="C14" s="26"/>
      <c r="D14" s="17" t="str">
        <f>[10]List1!C13</f>
        <v>MIKA Chomutov</v>
      </c>
      <c r="E14" s="18">
        <f>[10]List2!H10</f>
        <v>7.5499999999999989</v>
      </c>
      <c r="F14" s="19">
        <f>[10]List2!N10</f>
        <v>7.3000000000000007</v>
      </c>
      <c r="G14" s="23">
        <f>[10]List2!O10</f>
        <v>14.85</v>
      </c>
    </row>
    <row r="15" spans="1:7" ht="15.75" thickBot="1">
      <c r="A15" s="60">
        <v>6</v>
      </c>
      <c r="B15" s="61" t="str">
        <f>[10]List2!B5</f>
        <v>Krejsová Lucie – 2000</v>
      </c>
      <c r="C15" s="62"/>
      <c r="D15" s="46" t="str">
        <f>[10]List1!C8</f>
        <v>TJ Meteor České Budějovice</v>
      </c>
      <c r="E15" s="47">
        <f>[10]List2!H5</f>
        <v>6.6500000000000012</v>
      </c>
      <c r="F15" s="48">
        <f>[10]List2!N5</f>
        <v>7.35</v>
      </c>
      <c r="G15" s="67">
        <f>[10]List2!O5</f>
        <v>14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15" sqref="E15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[11]List1!B3</f>
        <v>VÁNOČNÍ KAPŘÍK</v>
      </c>
      <c r="G3" s="2"/>
    </row>
    <row r="4" spans="1:7" ht="15.75">
      <c r="C4" s="4" t="str">
        <f>[11]List1!B4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[11]List1!B6</f>
        <v>kategorie KP - Ženy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[11]List1!D7</f>
        <v>Lib.sestava</v>
      </c>
      <c r="F9" s="12" t="str">
        <f>[11]List1!E7</f>
        <v>Lib.sestava</v>
      </c>
      <c r="G9" s="13" t="str">
        <f>[11]List1!F7</f>
        <v>Celkem</v>
      </c>
    </row>
    <row r="10" spans="1:7" ht="15.75" thickBot="1">
      <c r="A10" s="85">
        <f>[11]List1!A8</f>
        <v>1</v>
      </c>
      <c r="B10" s="65" t="str">
        <f>[11]List2!B5</f>
        <v>Roztočilová Markéta – 1994</v>
      </c>
      <c r="C10" s="62"/>
      <c r="D10" s="46" t="str">
        <f>[11]List1!C8</f>
        <v>GSK Tábor</v>
      </c>
      <c r="E10" s="47">
        <f>[11]List2!H5</f>
        <v>7.9</v>
      </c>
      <c r="F10" s="48">
        <f>[11]List2!N5</f>
        <v>8.3999999999999986</v>
      </c>
      <c r="G10" s="49">
        <f>[11]List2!O5</f>
        <v>16.299999999999997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19" sqref="C19:C20"/>
    </sheetView>
  </sheetViews>
  <sheetFormatPr defaultRowHeight="15"/>
  <cols>
    <col min="1" max="1" width="3.7109375" customWidth="1"/>
    <col min="2" max="2" width="20.7109375" customWidth="1"/>
    <col min="3" max="3" width="18" customWidth="1"/>
    <col min="4" max="6" width="12.7109375" customWidth="1"/>
  </cols>
  <sheetData>
    <row r="1" spans="1:6" ht="18">
      <c r="B1" s="1" t="s">
        <v>0</v>
      </c>
    </row>
    <row r="2" spans="1:6" ht="18">
      <c r="B2" s="1"/>
      <c r="C2" s="3"/>
      <c r="D2" s="3"/>
      <c r="E2" s="3"/>
    </row>
    <row r="3" spans="1:6" ht="18">
      <c r="B3" s="1" t="str">
        <f>[12]List1!B3</f>
        <v>VÁNOČNÍ KAPŘÍK</v>
      </c>
    </row>
    <row r="4" spans="1:6" ht="15.75">
      <c r="C4" s="4" t="str">
        <f>[12]List1!B4</f>
        <v>TÁBOR 13.12.2014</v>
      </c>
      <c r="D4" s="4"/>
    </row>
    <row r="5" spans="1:6" ht="15.75">
      <c r="C5" s="4"/>
      <c r="D5" s="4"/>
    </row>
    <row r="6" spans="1:6" ht="21">
      <c r="C6" s="5" t="str">
        <f>[12]List1!B6</f>
        <v>kategorie SS - O.kat. - 2007 a ml.</v>
      </c>
      <c r="D6" s="6"/>
    </row>
    <row r="8" spans="1:6" ht="21" thickBot="1">
      <c r="B8" s="68" t="s">
        <v>6</v>
      </c>
    </row>
    <row r="9" spans="1:6" ht="15.75" thickBot="1">
      <c r="A9" s="69"/>
      <c r="B9" s="70" t="s">
        <v>2</v>
      </c>
      <c r="C9" s="71" t="s">
        <v>3</v>
      </c>
      <c r="D9" s="72" t="s">
        <v>7</v>
      </c>
      <c r="E9" s="73" t="s">
        <v>8</v>
      </c>
      <c r="F9" s="74" t="s">
        <v>9</v>
      </c>
    </row>
    <row r="10" spans="1:6">
      <c r="A10" s="75">
        <v>1</v>
      </c>
      <c r="B10" s="76" t="s">
        <v>10</v>
      </c>
      <c r="C10" s="77"/>
      <c r="D10" s="78">
        <v>11.4</v>
      </c>
      <c r="E10" s="79">
        <v>11.55</v>
      </c>
      <c r="F10" s="51">
        <f>D10+E10</f>
        <v>22.950000000000003</v>
      </c>
    </row>
    <row r="11" spans="1:6" ht="15.75" thickBot="1">
      <c r="A11" s="80">
        <v>2</v>
      </c>
      <c r="B11" s="81" t="s">
        <v>11</v>
      </c>
      <c r="C11" s="82" t="s">
        <v>5</v>
      </c>
      <c r="D11" s="83">
        <v>7.15</v>
      </c>
      <c r="E11" s="84">
        <v>7.35</v>
      </c>
      <c r="F11" s="51">
        <f>D11+E11</f>
        <v>14.5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20" sqref="F20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[13]List1!B3</f>
        <v>VÁNOČNÍ KAPŘÍK</v>
      </c>
      <c r="G3" s="2"/>
    </row>
    <row r="4" spans="1:7" ht="15.75">
      <c r="C4" s="4" t="str">
        <f>[13]List1!B4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[13]List1!B6</f>
        <v>kategorie SS I. - 2005 a ml.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[13]List1!D7</f>
        <v>1.provedení</v>
      </c>
      <c r="F9" s="12" t="str">
        <f>[13]List1!E7</f>
        <v>2.provedení</v>
      </c>
      <c r="G9" s="13" t="str">
        <f>[13]List1!F7</f>
        <v>Celkem</v>
      </c>
    </row>
    <row r="10" spans="1:7">
      <c r="A10" s="14">
        <f>[13]List1!A8</f>
        <v>1</v>
      </c>
      <c r="B10" s="15" t="str">
        <f>[13]List2!B8</f>
        <v xml:space="preserve">Angelina </v>
      </c>
      <c r="C10" s="24"/>
      <c r="D10" s="17" t="str">
        <f>[13]List1!C11</f>
        <v>ŠSK Active-SVČ Žďár nad Sázavou</v>
      </c>
      <c r="E10" s="18">
        <v>10.75</v>
      </c>
      <c r="F10" s="19">
        <v>10.35</v>
      </c>
      <c r="G10" s="20">
        <f>E10+F10</f>
        <v>21.1</v>
      </c>
    </row>
    <row r="11" spans="1:7">
      <c r="A11" s="14">
        <f>[13]List1!A9</f>
        <v>2</v>
      </c>
      <c r="B11" s="21" t="str">
        <f>[13]List2!B7</f>
        <v>Na vlásku</v>
      </c>
      <c r="C11" s="22"/>
      <c r="D11" s="17" t="str">
        <f>[13]List1!C10</f>
        <v>TJ Meteor České Budějovice</v>
      </c>
      <c r="E11" s="18">
        <v>9.75</v>
      </c>
      <c r="F11" s="19">
        <v>9.65</v>
      </c>
      <c r="G11" s="20">
        <f>E11+F11</f>
        <v>19.399999999999999</v>
      </c>
    </row>
    <row r="12" spans="1:7">
      <c r="A12" s="14">
        <f>[13]List1!A10</f>
        <v>3</v>
      </c>
      <c r="B12" s="15" t="str">
        <f>[13]List2!B9</f>
        <v xml:space="preserve">T. J. SOKOL Milevsko </v>
      </c>
      <c r="C12" s="24"/>
      <c r="D12" s="17">
        <f>[13]List1!C12</f>
        <v>0</v>
      </c>
      <c r="E12" s="18">
        <v>9.1999999999999993</v>
      </c>
      <c r="F12" s="19">
        <v>9.35</v>
      </c>
      <c r="G12" s="20">
        <f>E12+F12</f>
        <v>18.549999999999997</v>
      </c>
    </row>
    <row r="13" spans="1:7" ht="15.75" thickBot="1">
      <c r="A13" s="85">
        <f>[13]List1!A11</f>
        <v>4</v>
      </c>
      <c r="B13" s="61" t="str">
        <f>[13]List2!B5</f>
        <v>CMG Chemopetrol Litvínov</v>
      </c>
      <c r="C13" s="66"/>
      <c r="D13" s="46">
        <f>[13]List1!C8</f>
        <v>0</v>
      </c>
      <c r="E13" s="47">
        <v>7.85</v>
      </c>
      <c r="F13" s="48">
        <v>7.7</v>
      </c>
      <c r="G13" s="49">
        <f>E13+F13</f>
        <v>15.55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10" sqref="B10:G11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[2]List1!B3</f>
        <v>VÁNOČNÍ KAPŘÍK</v>
      </c>
      <c r="G3" s="2"/>
    </row>
    <row r="4" spans="1:7" ht="15.75">
      <c r="C4" s="4" t="str">
        <f>[2]List1!B4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[2]List1!B6</f>
        <v>kategorie 0.A - 2007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[2]List1!D7</f>
        <v>BN</v>
      </c>
      <c r="F9" s="12" t="str">
        <f>[2]List1!E7</f>
        <v>Akrobacie</v>
      </c>
      <c r="G9" s="13" t="str">
        <f>[2]List1!F7</f>
        <v>Celkem</v>
      </c>
    </row>
    <row r="10" spans="1:7">
      <c r="A10" s="14">
        <f>[2]List1!A8</f>
        <v>1</v>
      </c>
      <c r="B10" s="15" t="str">
        <f>[2]List2!B29</f>
        <v>Nejezchlebová Iva</v>
      </c>
      <c r="C10" s="16"/>
      <c r="D10" s="17" t="str">
        <f>[2]List1!C32</f>
        <v>TJ SPKV</v>
      </c>
      <c r="E10" s="18">
        <f>[2]List2!H29</f>
        <v>8.1499999999999986</v>
      </c>
      <c r="F10" s="19">
        <f>[2]List2!N29</f>
        <v>8.6000000000000014</v>
      </c>
      <c r="G10" s="20">
        <f>[2]List2!O29</f>
        <v>16.75</v>
      </c>
    </row>
    <row r="11" spans="1:7">
      <c r="A11" s="14">
        <f>[2]List1!A9</f>
        <v>2</v>
      </c>
      <c r="B11" s="21" t="str">
        <f>[2]List2!B10</f>
        <v>Bich Thuy Do Thi</v>
      </c>
      <c r="C11" s="25"/>
      <c r="D11" s="17" t="str">
        <f>[2]List1!C13</f>
        <v>TJ SPKV</v>
      </c>
      <c r="E11" s="18">
        <f>[2]List2!H10</f>
        <v>8.5500000000000007</v>
      </c>
      <c r="F11" s="19">
        <f>[2]List2!N10</f>
        <v>8.0500000000000007</v>
      </c>
      <c r="G11" s="23">
        <f>[2]List2!O10</f>
        <v>16.600000000000001</v>
      </c>
    </row>
    <row r="12" spans="1:7">
      <c r="A12" s="14">
        <f>[2]List1!A10</f>
        <v>3</v>
      </c>
      <c r="B12" s="15" t="str">
        <f>[2]List2!B25</f>
        <v>Chmátalová Lucie</v>
      </c>
      <c r="C12" s="16"/>
      <c r="D12" s="17" t="str">
        <f>[2]List1!C28</f>
        <v>GSK Tábor</v>
      </c>
      <c r="E12" s="18">
        <f>[2]List2!H25</f>
        <v>8.0500000000000007</v>
      </c>
      <c r="F12" s="19">
        <f>[2]List2!N25</f>
        <v>8.35</v>
      </c>
      <c r="G12" s="23">
        <f>[2]List2!O25</f>
        <v>16.399999999999999</v>
      </c>
    </row>
    <row r="13" spans="1:7">
      <c r="A13" s="14">
        <f>[2]List1!A11</f>
        <v>4</v>
      </c>
      <c r="B13" s="21" t="str">
        <f>[2]List2!B24</f>
        <v>Harvalíková Valentýna</v>
      </c>
      <c r="C13" s="22"/>
      <c r="D13" s="17" t="str">
        <f>[2]List1!C27</f>
        <v>TJ Tatran Volary</v>
      </c>
      <c r="E13" s="18">
        <f>[2]List2!H24</f>
        <v>7.9499999999999993</v>
      </c>
      <c r="F13" s="19">
        <f>[2]List2!N24</f>
        <v>8.25</v>
      </c>
      <c r="G13" s="23">
        <f>[2]List2!O24</f>
        <v>16.2</v>
      </c>
    </row>
    <row r="14" spans="1:7">
      <c r="A14" s="14">
        <f>[2]List1!A12</f>
        <v>5</v>
      </c>
      <c r="B14" s="15" t="str">
        <f>[2]List2!B21</f>
        <v>Kačerovská Magdalena</v>
      </c>
      <c r="C14" s="56"/>
      <c r="D14" s="17" t="str">
        <f>[2]List1!C24</f>
        <v>TJ SPKV</v>
      </c>
      <c r="E14" s="18">
        <f>[2]List2!H21</f>
        <v>8.3000000000000007</v>
      </c>
      <c r="F14" s="19">
        <f>[2]List2!N21</f>
        <v>7.8000000000000007</v>
      </c>
      <c r="G14" s="23">
        <f>[2]List2!O21</f>
        <v>16.100000000000001</v>
      </c>
    </row>
    <row r="15" spans="1:7">
      <c r="A15" s="52">
        <v>6</v>
      </c>
      <c r="B15" s="21" t="str">
        <f>[2]List2!B5</f>
        <v>Rudakovová Stefanie</v>
      </c>
      <c r="C15" s="24"/>
      <c r="D15" s="17" t="str">
        <f>[2]List1!C8</f>
        <v>TJ SPKV</v>
      </c>
      <c r="E15" s="18">
        <f>[2]List2!H5</f>
        <v>8</v>
      </c>
      <c r="F15" s="19">
        <f>[2]List2!N5</f>
        <v>8.0499999999999972</v>
      </c>
      <c r="G15" s="23">
        <f>[2]List2!O5</f>
        <v>16.049999999999997</v>
      </c>
    </row>
    <row r="16" spans="1:7">
      <c r="A16" s="53">
        <v>7</v>
      </c>
      <c r="B16" s="21" t="str">
        <f>[2]List2!B20</f>
        <v>Rusnáková Anna</v>
      </c>
      <c r="C16" s="22"/>
      <c r="D16" s="17" t="str">
        <f>[2]List1!C23</f>
        <v>ŠSK Active-SVČ Žďár nad Sázavou</v>
      </c>
      <c r="E16" s="18">
        <f>[2]List2!H20</f>
        <v>7.65</v>
      </c>
      <c r="F16" s="19">
        <f>[2]List2!N20</f>
        <v>8.25</v>
      </c>
      <c r="G16" s="23">
        <f>[2]List2!O20</f>
        <v>15.9</v>
      </c>
    </row>
    <row r="17" spans="1:7">
      <c r="A17" s="29">
        <v>8</v>
      </c>
      <c r="B17" s="15" t="str">
        <f>[2]List2!B12</f>
        <v>Brychtová Adéla</v>
      </c>
      <c r="C17" s="57"/>
      <c r="D17" s="31" t="str">
        <f>[2]List1!C15</f>
        <v>TJ SPKV</v>
      </c>
      <c r="E17" s="32">
        <f>[2]List2!H12</f>
        <v>7.9499999999999975</v>
      </c>
      <c r="F17" s="33">
        <f>[2]List2!N12</f>
        <v>7.9499999999999993</v>
      </c>
      <c r="G17" s="34">
        <f>[2]List2!O12</f>
        <v>15.899999999999997</v>
      </c>
    </row>
    <row r="18" spans="1:7">
      <c r="A18" s="35">
        <v>9</v>
      </c>
      <c r="B18" s="36" t="str">
        <f>[2]List2!B9</f>
        <v>Gregorová Adéla</v>
      </c>
      <c r="C18" s="36"/>
      <c r="D18" s="37" t="str">
        <f>[2]List1!C12</f>
        <v>GSK Tábor</v>
      </c>
      <c r="E18" s="38">
        <f>[2]List2!H9</f>
        <v>8.1000000000000014</v>
      </c>
      <c r="F18" s="39">
        <f>[2]List2!N9</f>
        <v>7.7499999999999991</v>
      </c>
      <c r="G18" s="40">
        <f>[2]List2!O9</f>
        <v>15.850000000000001</v>
      </c>
    </row>
    <row r="19" spans="1:7">
      <c r="A19" s="35">
        <v>10</v>
      </c>
      <c r="B19" s="41" t="str">
        <f>[2]List2!B14</f>
        <v>Herzlová Karolína</v>
      </c>
      <c r="C19" s="42"/>
      <c r="D19" s="17" t="str">
        <f>[2]List1!C17</f>
        <v>TJ SPKV</v>
      </c>
      <c r="E19" s="18">
        <f>[2]List2!H14</f>
        <v>8.3000000000000007</v>
      </c>
      <c r="F19" s="19">
        <f>[2]List2!N14</f>
        <v>7.5499999999999989</v>
      </c>
      <c r="G19" s="20">
        <f>[2]List2!O14</f>
        <v>15.85</v>
      </c>
    </row>
    <row r="20" spans="1:7">
      <c r="A20" s="35">
        <v>11</v>
      </c>
      <c r="B20" s="36" t="str">
        <f>[2]List2!B27</f>
        <v>Nováková Kateřina</v>
      </c>
      <c r="C20" s="58"/>
      <c r="D20" s="17" t="str">
        <f>[2]List1!C30</f>
        <v>TJ Meteor České Budějovice</v>
      </c>
      <c r="E20" s="18">
        <f>[2]List2!H27</f>
        <v>7.8000000000000016</v>
      </c>
      <c r="F20" s="19">
        <f>[2]List2!N27</f>
        <v>7.95</v>
      </c>
      <c r="G20" s="20">
        <f>[2]List2!O27</f>
        <v>15.750000000000002</v>
      </c>
    </row>
    <row r="21" spans="1:7">
      <c r="A21" s="35">
        <v>12</v>
      </c>
      <c r="B21" s="41" t="str">
        <f>[2]List2!B26</f>
        <v>Deimová Anna</v>
      </c>
      <c r="C21" s="42"/>
      <c r="D21" s="17" t="str">
        <f>[2]List1!C29</f>
        <v>GSK Tábor</v>
      </c>
      <c r="E21" s="18">
        <f>[2]List2!H26</f>
        <v>7.2500000000000018</v>
      </c>
      <c r="F21" s="19">
        <f>[2]List2!N26</f>
        <v>7.5500000000000007</v>
      </c>
      <c r="G21" s="20">
        <f>[2]List2!O26</f>
        <v>14.800000000000002</v>
      </c>
    </row>
    <row r="22" spans="1:7">
      <c r="A22" s="35">
        <v>13</v>
      </c>
      <c r="B22" s="36" t="str">
        <f>[2]List2!B16</f>
        <v>Voldřichová Sofie</v>
      </c>
      <c r="C22" s="58"/>
      <c r="D22" s="17" t="str">
        <f>[2]List1!C19</f>
        <v>TJ Meteor České Budějovice</v>
      </c>
      <c r="E22" s="18">
        <f>[2]List2!H16</f>
        <v>7.9499999999999975</v>
      </c>
      <c r="F22" s="19">
        <f>[2]List2!N16</f>
        <v>6.8499999999999979</v>
      </c>
      <c r="G22" s="20">
        <f>[2]List2!O16</f>
        <v>14.799999999999995</v>
      </c>
    </row>
    <row r="23" spans="1:7">
      <c r="A23" s="35">
        <v>14</v>
      </c>
      <c r="B23" s="41" t="str">
        <f>[2]List2!B17</f>
        <v>Krtilová Tereza</v>
      </c>
      <c r="C23" s="42"/>
      <c r="D23" s="17" t="str">
        <f>[2]List1!C20</f>
        <v>MG TJ Spartak Hořovice</v>
      </c>
      <c r="E23" s="18">
        <f>[2]List2!H17</f>
        <v>7.4999999999999991</v>
      </c>
      <c r="F23" s="19">
        <f>[2]List2!N17</f>
        <v>6.9000000000000012</v>
      </c>
      <c r="G23" s="20">
        <f>[2]List2!O17</f>
        <v>14.4</v>
      </c>
    </row>
    <row r="24" spans="1:7">
      <c r="A24" s="35">
        <v>15</v>
      </c>
      <c r="B24" s="36" t="str">
        <f>[2]List2!B7</f>
        <v>Kolgjeraj Karolína</v>
      </c>
      <c r="C24" s="58"/>
      <c r="D24" s="17" t="str">
        <f>[2]List1!C10</f>
        <v>TJ Meteor České Budějovice</v>
      </c>
      <c r="E24" s="18">
        <f>[2]List2!H7</f>
        <v>7.5499999999999989</v>
      </c>
      <c r="F24" s="19">
        <f>[2]List2!N7</f>
        <v>6.6500000000000021</v>
      </c>
      <c r="G24" s="20">
        <f>[2]List2!O7</f>
        <v>14.200000000000001</v>
      </c>
    </row>
    <row r="25" spans="1:7">
      <c r="A25" s="35">
        <v>16</v>
      </c>
      <c r="B25" s="41" t="str">
        <f>[2]List2!B13</f>
        <v>Kropíková Nela</v>
      </c>
      <c r="C25" s="42"/>
      <c r="D25" s="17" t="str">
        <f>[2]List1!C16</f>
        <v>GSK Tábor</v>
      </c>
      <c r="E25" s="18">
        <f>[2]List2!H13</f>
        <v>7.3500000000000005</v>
      </c>
      <c r="F25" s="19">
        <f>[2]List2!N13</f>
        <v>6.8</v>
      </c>
      <c r="G25" s="20">
        <f>[2]List2!O13</f>
        <v>14.15</v>
      </c>
    </row>
    <row r="26" spans="1:7">
      <c r="A26" s="35">
        <v>17</v>
      </c>
      <c r="B26" s="36" t="str">
        <f>[2]List2!B8</f>
        <v>Navarová Eliška</v>
      </c>
      <c r="C26" s="59"/>
      <c r="D26" s="17" t="str">
        <f>[2]List1!C11</f>
        <v>MG TJ Spartak Hořovice</v>
      </c>
      <c r="E26" s="18">
        <f>[2]List2!H8</f>
        <v>7.1499999999999986</v>
      </c>
      <c r="F26" s="19">
        <f>[2]List2!N8</f>
        <v>6.9</v>
      </c>
      <c r="G26" s="20">
        <f>[2]List2!O8</f>
        <v>14.049999999999999</v>
      </c>
    </row>
    <row r="27" spans="1:7">
      <c r="A27" s="35">
        <v>18</v>
      </c>
      <c r="B27" s="41" t="str">
        <f>[2]List2!B19</f>
        <v>Kutová Veronika</v>
      </c>
      <c r="C27" s="42"/>
      <c r="D27" s="17" t="str">
        <f>[2]List1!C22</f>
        <v>GSK Tábor</v>
      </c>
      <c r="E27" s="18">
        <f>[2]List2!H19</f>
        <v>6.7999999999999989</v>
      </c>
      <c r="F27" s="19">
        <f>[2]List2!N19</f>
        <v>6.3000000000000016</v>
      </c>
      <c r="G27" s="20">
        <f>[2]List2!O19</f>
        <v>13.100000000000001</v>
      </c>
    </row>
    <row r="28" spans="1:7">
      <c r="A28" s="35">
        <v>19</v>
      </c>
      <c r="B28" s="36" t="str">
        <f>[2]List2!B18</f>
        <v>Slunečková Daniela</v>
      </c>
      <c r="C28" s="58"/>
      <c r="D28" s="17" t="str">
        <f>[2]List1!C21</f>
        <v>GSK Tábor</v>
      </c>
      <c r="E28" s="18">
        <f>[2]List2!H18</f>
        <v>6.25</v>
      </c>
      <c r="F28" s="19">
        <f>[2]List2!N18</f>
        <v>6.6000000000000005</v>
      </c>
      <c r="G28" s="20">
        <f>[2]List2!O18</f>
        <v>12.850000000000001</v>
      </c>
    </row>
    <row r="29" spans="1:7">
      <c r="A29" s="35">
        <v>20</v>
      </c>
      <c r="B29" s="41" t="str">
        <f>[2]List2!B28</f>
        <v>Baloghová Natálie</v>
      </c>
      <c r="C29" s="42"/>
      <c r="D29" s="17" t="str">
        <f>[2]List1!C31</f>
        <v>GSK Tábor</v>
      </c>
      <c r="E29" s="18">
        <f>[2]List2!H28</f>
        <v>6.8000000000000007</v>
      </c>
      <c r="F29" s="19">
        <f>[2]List2!N28</f>
        <v>5.95</v>
      </c>
      <c r="G29" s="20">
        <f>[2]List2!O28</f>
        <v>12.75</v>
      </c>
    </row>
    <row r="30" spans="1:7">
      <c r="A30" s="35">
        <v>21</v>
      </c>
      <c r="B30" s="36" t="str">
        <f>[2]List2!B11</f>
        <v>Příhodová Eliška</v>
      </c>
      <c r="C30" s="58"/>
      <c r="D30" s="17" t="str">
        <f>[2]List1!C14</f>
        <v>GSK Tábor</v>
      </c>
      <c r="E30" s="18">
        <f>[2]List2!H11</f>
        <v>6.700000000000002</v>
      </c>
      <c r="F30" s="19">
        <f>[2]List2!N11</f>
        <v>5.7000000000000011</v>
      </c>
      <c r="G30" s="20">
        <f>[2]List2!O11</f>
        <v>12.400000000000002</v>
      </c>
    </row>
    <row r="31" spans="1:7" ht="15.75" thickBot="1">
      <c r="A31" s="43">
        <v>22</v>
      </c>
      <c r="B31" s="54" t="str">
        <f>[2]List2!B6</f>
        <v>Mejtová Pavla</v>
      </c>
      <c r="C31" s="54"/>
      <c r="D31" s="46" t="str">
        <f>[2]List1!C9</f>
        <v>GSK Tábor</v>
      </c>
      <c r="E31" s="47">
        <f>[2]List2!H6</f>
        <v>6.4999999999999991</v>
      </c>
      <c r="F31" s="48">
        <f>[2]List2!N6</f>
        <v>5.0500000000000007</v>
      </c>
      <c r="G31" s="49">
        <f>[2]List2!O6</f>
        <v>11.55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E24" sqref="E24:E26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[3]List1!B3</f>
        <v>VÁNOČNÍ KAPŘÍK</v>
      </c>
      <c r="G3" s="2"/>
    </row>
    <row r="4" spans="1:7" ht="15.75">
      <c r="C4" s="4" t="str">
        <f>[3]List1!B4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[3]List1!B6</f>
        <v>kategorie 0.b - 2008 a ml.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[3]List1!D7</f>
        <v>BN</v>
      </c>
      <c r="F9" s="12" t="str">
        <f>[3]List1!E7</f>
        <v>Akrobacie</v>
      </c>
      <c r="G9" s="13" t="str">
        <f>[3]List1!F7</f>
        <v>Celkem</v>
      </c>
    </row>
    <row r="10" spans="1:7">
      <c r="A10" s="14">
        <f>[3]List1!A8</f>
        <v>1</v>
      </c>
      <c r="B10" s="15" t="str">
        <f>[3]List2!B14</f>
        <v>Zelinková Valerie – 2008</v>
      </c>
      <c r="C10" s="16"/>
      <c r="D10" s="17" t="str">
        <f>[3]List1!C17</f>
        <v>ŠSK Active-SVČ Žďár nad Sázavou</v>
      </c>
      <c r="E10" s="18">
        <f>[3]List2!H14</f>
        <v>7.3000000000000007</v>
      </c>
      <c r="F10" s="19">
        <f>[3]List2!N14</f>
        <v>7.6999999999999993</v>
      </c>
      <c r="G10" s="20">
        <f>[3]List2!O14</f>
        <v>15</v>
      </c>
    </row>
    <row r="11" spans="1:7">
      <c r="A11" s="14">
        <f>[3]List1!A9</f>
        <v>2</v>
      </c>
      <c r="B11" s="21" t="str">
        <f>[3]List2!B7</f>
        <v>Koloušková Anna – 2008</v>
      </c>
      <c r="C11" s="22"/>
      <c r="D11" s="17" t="str">
        <f>[3]List1!C10</f>
        <v>ŠSK Active-SVČ Žďár nad Sázavou</v>
      </c>
      <c r="E11" s="18">
        <f>[3]List2!H7</f>
        <v>7.25</v>
      </c>
      <c r="F11" s="19">
        <f>[3]List2!N7</f>
        <v>7.5</v>
      </c>
      <c r="G11" s="23">
        <f>[3]List2!O7</f>
        <v>14.75</v>
      </c>
    </row>
    <row r="12" spans="1:7">
      <c r="A12" s="14">
        <f>[3]List1!A10</f>
        <v>3</v>
      </c>
      <c r="B12" s="15" t="str">
        <f>[3]List2!B17</f>
        <v>Kašparová Kristýna Ella – 2008</v>
      </c>
      <c r="C12" s="16"/>
      <c r="D12" s="17" t="str">
        <f>[3]List1!C20</f>
        <v>MIKA Chomutov</v>
      </c>
      <c r="E12" s="18">
        <f>[3]List2!H17</f>
        <v>7.0500000000000007</v>
      </c>
      <c r="F12" s="19">
        <f>[3]List2!N17</f>
        <v>6.7500000000000018</v>
      </c>
      <c r="G12" s="23">
        <f>[3]List2!O17</f>
        <v>13.800000000000002</v>
      </c>
    </row>
    <row r="13" spans="1:7">
      <c r="A13" s="14">
        <f>[3]List1!A11</f>
        <v>4</v>
      </c>
      <c r="B13" s="21" t="str">
        <f>[3]List2!B9</f>
        <v>Sovová Kristýna – 2008</v>
      </c>
      <c r="C13" s="25"/>
      <c r="D13" s="17" t="str">
        <f>[3]List1!C12</f>
        <v>MG Prachatice</v>
      </c>
      <c r="E13" s="18">
        <f>[3]List2!H9</f>
        <v>6.7499999999999982</v>
      </c>
      <c r="F13" s="19">
        <f>[3]List2!N9</f>
        <v>6.9999999999999991</v>
      </c>
      <c r="G13" s="23">
        <f>[3]List2!O9</f>
        <v>13.749999999999996</v>
      </c>
    </row>
    <row r="14" spans="1:7">
      <c r="A14" s="14">
        <f>[3]List1!A12</f>
        <v>5</v>
      </c>
      <c r="B14" s="15" t="str">
        <f>[3]List2!B16</f>
        <v>Shonová Marie – 2008</v>
      </c>
      <c r="C14" s="56"/>
      <c r="D14" s="17" t="str">
        <f>[3]List1!C19</f>
        <v>GSK Tábor</v>
      </c>
      <c r="E14" s="18">
        <f>[3]List2!H16</f>
        <v>6.6000000000000005</v>
      </c>
      <c r="F14" s="19">
        <f>[3]List2!N16</f>
        <v>6.7999999999999989</v>
      </c>
      <c r="G14" s="23">
        <f>[3]List2!O16</f>
        <v>13.399999999999999</v>
      </c>
    </row>
    <row r="15" spans="1:7">
      <c r="A15" s="52">
        <v>6</v>
      </c>
      <c r="B15" s="21" t="str">
        <f>[3]List2!B11</f>
        <v>Komendová Kateřina - 2009</v>
      </c>
      <c r="C15" s="16"/>
      <c r="D15" s="17" t="str">
        <f>[3]List1!C14</f>
        <v>GSK Tábor</v>
      </c>
      <c r="E15" s="18">
        <f>[3]List2!H11</f>
        <v>6.6999999999999993</v>
      </c>
      <c r="F15" s="19">
        <f>[3]List2!N11</f>
        <v>6.5499999999999989</v>
      </c>
      <c r="G15" s="23">
        <f>[3]List2!O11</f>
        <v>13.249999999999998</v>
      </c>
    </row>
    <row r="16" spans="1:7">
      <c r="A16" s="53">
        <v>7</v>
      </c>
      <c r="B16" s="21" t="str">
        <f>[3]List2!B15</f>
        <v>Nováková Eliška – 2008</v>
      </c>
      <c r="C16" s="22"/>
      <c r="D16" s="17" t="str">
        <f>[3]List1!C18</f>
        <v>GSK Tábor</v>
      </c>
      <c r="E16" s="18">
        <f>[3]List2!H15</f>
        <v>6.95</v>
      </c>
      <c r="F16" s="19">
        <f>[3]List2!N15</f>
        <v>5.9500000000000011</v>
      </c>
      <c r="G16" s="23">
        <f>[3]List2!O15</f>
        <v>12.900000000000002</v>
      </c>
    </row>
    <row r="17" spans="1:7">
      <c r="A17" s="29">
        <v>8</v>
      </c>
      <c r="B17" s="15" t="str">
        <f>[3]List2!B8</f>
        <v>Urbanová Marie – 2009</v>
      </c>
      <c r="C17" s="57"/>
      <c r="D17" s="31" t="str">
        <f>[3]List1!C11</f>
        <v>GSK Tábor</v>
      </c>
      <c r="E17" s="32">
        <f>[3]List2!H8</f>
        <v>6.4499999999999993</v>
      </c>
      <c r="F17" s="33">
        <f>[3]List2!N8</f>
        <v>6.1500000000000012</v>
      </c>
      <c r="G17" s="34">
        <f>[3]List2!O8</f>
        <v>12.600000000000001</v>
      </c>
    </row>
    <row r="18" spans="1:7">
      <c r="A18" s="35">
        <v>9</v>
      </c>
      <c r="B18" s="36" t="str">
        <f>[3]List2!B13</f>
        <v>Konrádová Lucie – 2008</v>
      </c>
      <c r="C18" s="86"/>
      <c r="D18" s="37" t="str">
        <f>[3]List1!C16</f>
        <v>GSK Tábor</v>
      </c>
      <c r="E18" s="38">
        <f>[3]List2!H13</f>
        <v>6.3000000000000007</v>
      </c>
      <c r="F18" s="39">
        <f>[3]List2!N13</f>
        <v>5.9</v>
      </c>
      <c r="G18" s="40">
        <f>[3]List2!O13</f>
        <v>12.200000000000001</v>
      </c>
    </row>
    <row r="19" spans="1:7">
      <c r="A19" s="35">
        <v>10</v>
      </c>
      <c r="B19" s="41" t="str">
        <f>[3]List2!B12</f>
        <v>Přibylová Lucie – 2008</v>
      </c>
      <c r="C19" s="41"/>
      <c r="D19" s="17" t="str">
        <f>[3]List1!C15</f>
        <v>GSK Tábor</v>
      </c>
      <c r="E19" s="18">
        <f>[3]List2!H12</f>
        <v>6.55</v>
      </c>
      <c r="F19" s="19">
        <f>[3]List2!N12</f>
        <v>5.5499999999999989</v>
      </c>
      <c r="G19" s="20">
        <f>[3]List2!O12</f>
        <v>12.099999999999998</v>
      </c>
    </row>
    <row r="20" spans="1:7" ht="15.75" thickBot="1">
      <c r="A20" s="43">
        <v>11</v>
      </c>
      <c r="B20" s="44" t="str">
        <f>[3]List2!B5</f>
        <v>Mrázková Edita – 2009</v>
      </c>
      <c r="C20" s="87"/>
      <c r="D20" s="46" t="str">
        <f>[3]List1!C8</f>
        <v>GSK Tábor</v>
      </c>
      <c r="E20" s="47">
        <f>[3]List2!H5</f>
        <v>5.9000000000000012</v>
      </c>
      <c r="F20" s="48">
        <f>[3]List2!N5</f>
        <v>4.8000000000000016</v>
      </c>
      <c r="G20" s="49">
        <f>[3]List2!O5</f>
        <v>10.700000000000003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3" sqref="B13:E13"/>
    </sheetView>
  </sheetViews>
  <sheetFormatPr defaultRowHeight="15"/>
  <cols>
    <col min="1" max="1" width="3.7109375" customWidth="1"/>
    <col min="2" max="5" width="12.7109375" customWidth="1"/>
  </cols>
  <sheetData>
    <row r="1" spans="1:5" ht="18">
      <c r="B1" s="1" t="s">
        <v>0</v>
      </c>
    </row>
    <row r="2" spans="1:5" ht="18">
      <c r="B2" s="1"/>
      <c r="C2" s="3"/>
      <c r="D2" s="3"/>
      <c r="E2" s="3"/>
    </row>
    <row r="3" spans="1:5" ht="18">
      <c r="B3" s="1" t="str">
        <f>[4]List1!C3</f>
        <v xml:space="preserve">VÁNOČNÍ KAPŘÍK </v>
      </c>
    </row>
    <row r="4" spans="1:5" ht="15.75">
      <c r="C4" s="4" t="str">
        <f>[4]List1!C4</f>
        <v>TÁBOR 13.12.2014</v>
      </c>
      <c r="D4" s="4"/>
    </row>
    <row r="5" spans="1:5" ht="15.75">
      <c r="C5" s="4"/>
      <c r="D5" s="4"/>
    </row>
    <row r="6" spans="1:5" ht="21">
      <c r="C6" s="5" t="str">
        <f>[4]List1!C6</f>
        <v>kategorie 0.C - 2007-2008</v>
      </c>
      <c r="D6" s="6"/>
    </row>
    <row r="8" spans="1:5" ht="15.75" thickBot="1"/>
    <row r="9" spans="1:5" ht="15.75" thickBot="1">
      <c r="A9" s="7" t="s">
        <v>1</v>
      </c>
      <c r="B9" s="8" t="s">
        <v>2</v>
      </c>
      <c r="C9" s="9"/>
      <c r="D9" s="10" t="s">
        <v>3</v>
      </c>
      <c r="E9" s="50" t="str">
        <f>[4]List1!E7</f>
        <v>1 sestava</v>
      </c>
    </row>
    <row r="10" spans="1:5">
      <c r="A10" s="14">
        <f>[4]List1!A8</f>
        <v>1</v>
      </c>
      <c r="B10" s="15" t="str">
        <f>[4]List2!B18</f>
        <v>Ježková Lucie – 2008</v>
      </c>
      <c r="C10" s="16"/>
      <c r="D10" s="17" t="str">
        <f>[4]List1!D21</f>
        <v>TJ Meteor České Budějovice</v>
      </c>
      <c r="E10" s="51">
        <f>[4]List2!H18</f>
        <v>7.6500000000000012</v>
      </c>
    </row>
    <row r="11" spans="1:5">
      <c r="A11" s="14">
        <f>[4]List1!A9</f>
        <v>2</v>
      </c>
      <c r="B11" s="21" t="str">
        <f>[4]List2!B6</f>
        <v>Nowaková Amélie – 2008</v>
      </c>
      <c r="C11" s="25"/>
      <c r="D11" s="17" t="str">
        <f>[4]List1!D9</f>
        <v>TJ Meteor České Budějovice</v>
      </c>
      <c r="E11" s="51">
        <f>[4]List2!H6</f>
        <v>7.35</v>
      </c>
    </row>
    <row r="12" spans="1:5">
      <c r="A12" s="14">
        <f>[4]List1!A10</f>
        <v>3</v>
      </c>
      <c r="B12" s="15" t="str">
        <f>[4]List2!B13</f>
        <v>Kobylková Agáta – 2008</v>
      </c>
      <c r="C12" s="16"/>
      <c r="D12" s="17" t="str">
        <f>[4]List1!D16</f>
        <v>ŠSK Active-SVČ Žďár nad Sázavou</v>
      </c>
      <c r="E12" s="51">
        <f>[4]List2!H13</f>
        <v>7.35</v>
      </c>
    </row>
    <row r="13" spans="1:5">
      <c r="A13" s="14">
        <f>[4]List1!A11</f>
        <v>4</v>
      </c>
      <c r="B13" s="21" t="str">
        <f>[4]List2!B11</f>
        <v>Tíkalová Veronika – 2008</v>
      </c>
      <c r="C13" s="22"/>
      <c r="D13" s="17" t="str">
        <f>[4]List1!D14</f>
        <v>GSK Tábor</v>
      </c>
      <c r="E13" s="51">
        <f>[4]List2!H11</f>
        <v>6.8500000000000014</v>
      </c>
    </row>
    <row r="14" spans="1:5">
      <c r="A14" s="14">
        <f>[4]List1!A12</f>
        <v>5</v>
      </c>
      <c r="B14" s="15" t="str">
        <f>[4]List2!B17</f>
        <v>Jordáková Nikola – 2007</v>
      </c>
      <c r="C14" s="56"/>
      <c r="D14" s="17" t="str">
        <f>[4]List1!D20</f>
        <v>GSK Tábor</v>
      </c>
      <c r="E14" s="51">
        <f>[4]List2!H17</f>
        <v>6.8000000000000007</v>
      </c>
    </row>
    <row r="15" spans="1:5" ht="15.75" thickBot="1">
      <c r="A15" s="60">
        <v>6</v>
      </c>
      <c r="B15" s="61" t="str">
        <f>[4]List2!B10</f>
        <v>Šíblová Laura – 2008</v>
      </c>
      <c r="C15" s="62"/>
      <c r="D15" s="46" t="str">
        <f>[4]List1!D13</f>
        <v>GSK Tábor</v>
      </c>
      <c r="E15" s="55">
        <f>[4]List2!H10</f>
        <v>6.6000000000000014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4" sqref="H14"/>
    </sheetView>
  </sheetViews>
  <sheetFormatPr defaultRowHeight="15"/>
  <cols>
    <col min="1" max="1" width="3.7109375" customWidth="1"/>
    <col min="2" max="5" width="12.7109375" customWidth="1"/>
  </cols>
  <sheetData>
    <row r="1" spans="1:5" ht="18">
      <c r="B1" s="1" t="s">
        <v>0</v>
      </c>
    </row>
    <row r="2" spans="1:5" ht="18">
      <c r="B2" s="1"/>
      <c r="C2" s="3"/>
      <c r="D2" s="3"/>
      <c r="E2" s="3"/>
    </row>
    <row r="3" spans="1:5" ht="18">
      <c r="B3" s="1" t="str">
        <f>[5]List1!C3</f>
        <v xml:space="preserve">VÁNOČNÍ KAPŘÍK </v>
      </c>
    </row>
    <row r="4" spans="1:5" ht="15.75">
      <c r="C4" s="4" t="str">
        <f>[5]List1!C4</f>
        <v>TÁBOR 13.12.2014</v>
      </c>
      <c r="D4" s="4"/>
    </row>
    <row r="5" spans="1:5" ht="15.75">
      <c r="C5" s="4"/>
      <c r="D5" s="4"/>
    </row>
    <row r="6" spans="1:5" ht="21">
      <c r="C6" s="5" t="str">
        <f>[5]List1!C6</f>
        <v>kategorie 0.D - 2009</v>
      </c>
      <c r="D6" s="6"/>
    </row>
    <row r="8" spans="1:5" ht="15.75" thickBot="1"/>
    <row r="9" spans="1:5" ht="15.75" thickBot="1">
      <c r="A9" s="7" t="s">
        <v>1</v>
      </c>
      <c r="B9" s="8" t="s">
        <v>2</v>
      </c>
      <c r="C9" s="9"/>
      <c r="D9" s="10" t="s">
        <v>3</v>
      </c>
      <c r="E9" s="50" t="str">
        <f>[5]List1!E7</f>
        <v>1 sestava</v>
      </c>
    </row>
    <row r="10" spans="1:5">
      <c r="A10" s="14">
        <f>[5]List1!A8</f>
        <v>1</v>
      </c>
      <c r="B10" s="15" t="str">
        <f>[5]List2!B15</f>
        <v>Sabelová Natálie – 2009</v>
      </c>
      <c r="C10" s="16"/>
      <c r="D10" s="17" t="str">
        <f>[5]List1!D18</f>
        <v>ŠSK Active-SVČ Žďár nad Sázavou</v>
      </c>
      <c r="E10" s="51">
        <f>[5]List2!H15</f>
        <v>7.5499999999999989</v>
      </c>
    </row>
    <row r="11" spans="1:5">
      <c r="A11" s="14">
        <f>[5]List1!A9</f>
        <v>2</v>
      </c>
      <c r="B11" s="21" t="str">
        <f>[5]List2!B8</f>
        <v>Mrkvičková Eva Anna – 2009</v>
      </c>
      <c r="C11" s="25"/>
      <c r="D11" s="17" t="str">
        <f>[5]List1!D11</f>
        <v>ŠSK Active-SVČ Žďár nad Sázavou</v>
      </c>
      <c r="E11" s="51">
        <f>[5]List2!H8</f>
        <v>7.15</v>
      </c>
    </row>
    <row r="12" spans="1:5">
      <c r="A12" s="14">
        <f>[5]List1!A10</f>
        <v>3</v>
      </c>
      <c r="B12" s="15" t="str">
        <f>[5]List2!B5</f>
        <v>Svitáková Erika – 2009</v>
      </c>
      <c r="C12" s="24"/>
      <c r="D12" s="17" t="str">
        <f>[5]List1!D8</f>
        <v>TJ Sokol Tábor</v>
      </c>
      <c r="E12" s="51">
        <f>[5]List2!H5</f>
        <v>6.3</v>
      </c>
    </row>
    <row r="13" spans="1:5">
      <c r="A13" s="14">
        <f>[5]List1!A11</f>
        <v>4</v>
      </c>
      <c r="B13" s="21" t="str">
        <f>[5]List2!B16</f>
        <v>Kasperová Karolína – 2009</v>
      </c>
      <c r="C13" s="22"/>
      <c r="D13" s="17" t="str">
        <f>[5]List1!D19</f>
        <v>TJ Sokol Tábor</v>
      </c>
      <c r="E13" s="51">
        <f>[5]List2!H16</f>
        <v>6.25</v>
      </c>
    </row>
    <row r="14" spans="1:5">
      <c r="A14" s="14">
        <f>[5]List1!A12</f>
        <v>5</v>
      </c>
      <c r="B14" s="15" t="str">
        <f>[5]List2!B9</f>
        <v>Candrová Kristýna</v>
      </c>
      <c r="C14" s="26"/>
      <c r="D14" s="17" t="str">
        <f>[5]List1!D12</f>
        <v>GSK Tábor</v>
      </c>
      <c r="E14" s="51">
        <f>[5]List2!H9</f>
        <v>6.0500000000000007</v>
      </c>
    </row>
    <row r="15" spans="1:5">
      <c r="A15" s="52">
        <v>6</v>
      </c>
      <c r="B15" s="21" t="str">
        <f>[5]List2!B6</f>
        <v>Němečková Denisa – 2009</v>
      </c>
      <c r="C15" s="24"/>
      <c r="D15" s="17" t="str">
        <f>[5]List1!D9</f>
        <v>TJ Sokol Tábor</v>
      </c>
      <c r="E15" s="51">
        <f>[5]List2!H6</f>
        <v>6.0000000000000018</v>
      </c>
    </row>
    <row r="16" spans="1:5">
      <c r="A16" s="53">
        <v>7</v>
      </c>
      <c r="B16" s="21" t="str">
        <f>[5]List2!B7</f>
        <v>Dorčáková Tina – 2009</v>
      </c>
      <c r="C16" s="22"/>
      <c r="D16" s="17" t="str">
        <f>[5]List1!D10</f>
        <v>TJ Meteor České Budějovice</v>
      </c>
      <c r="E16" s="51">
        <f>[5]List2!H7</f>
        <v>6</v>
      </c>
    </row>
    <row r="17" spans="1:5">
      <c r="A17" s="29">
        <v>8</v>
      </c>
      <c r="B17" s="15" t="str">
        <f>[5]List2!B14</f>
        <v>Novotná Martina - 2009</v>
      </c>
      <c r="C17" s="30"/>
      <c r="D17" s="31" t="str">
        <f>[5]List1!D17</f>
        <v>GSK Tábor</v>
      </c>
      <c r="E17" s="63">
        <f>[5]List2!H14</f>
        <v>5.6000000000000005</v>
      </c>
    </row>
    <row r="18" spans="1:5" ht="15.75" thickBot="1">
      <c r="A18" s="43">
        <v>9</v>
      </c>
      <c r="B18" s="44" t="str">
        <f>[5]List2!B12</f>
        <v>Šnajdrová Magdalena – 2009</v>
      </c>
      <c r="C18" s="44"/>
      <c r="D18" s="88" t="str">
        <f>[5]List1!D15</f>
        <v>GSK Tábor</v>
      </c>
      <c r="E18" s="89">
        <f>[5]List2!H12</f>
        <v>4.0000000000000009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10" sqref="B10:E10"/>
    </sheetView>
  </sheetViews>
  <sheetFormatPr defaultRowHeight="15"/>
  <cols>
    <col min="1" max="1" width="3.7109375" customWidth="1"/>
    <col min="2" max="5" width="12.7109375" customWidth="1"/>
  </cols>
  <sheetData>
    <row r="1" spans="1:5" ht="18">
      <c r="B1" s="1" t="s">
        <v>0</v>
      </c>
    </row>
    <row r="2" spans="1:5" ht="18">
      <c r="B2" s="1"/>
      <c r="C2" s="3"/>
      <c r="D2" s="3"/>
      <c r="E2" s="3"/>
    </row>
    <row r="3" spans="1:5" ht="18">
      <c r="B3" s="1" t="str">
        <f>[6]List1!C3</f>
        <v xml:space="preserve">VÁNOČNÍ KAPŘÍK </v>
      </c>
    </row>
    <row r="4" spans="1:5" ht="15.75">
      <c r="C4" s="4" t="str">
        <f>[6]List1!C4</f>
        <v>TÁBOR 13.12.2014</v>
      </c>
      <c r="D4" s="4"/>
    </row>
    <row r="5" spans="1:5" ht="15.75">
      <c r="C5" s="4"/>
      <c r="D5" s="4"/>
    </row>
    <row r="6" spans="1:5" ht="21">
      <c r="C6" s="5" t="str">
        <f>[6]List1!C6</f>
        <v>kategorie 0.E - 2010 a ml.</v>
      </c>
      <c r="D6" s="6"/>
    </row>
    <row r="8" spans="1:5" ht="15.75" thickBot="1"/>
    <row r="9" spans="1:5" ht="15.75" thickBot="1">
      <c r="A9" s="7" t="s">
        <v>1</v>
      </c>
      <c r="B9" s="8" t="s">
        <v>2</v>
      </c>
      <c r="C9" s="9"/>
      <c r="D9" s="10" t="s">
        <v>3</v>
      </c>
      <c r="E9" s="50" t="str">
        <f>[6]List1!E7</f>
        <v>1 sestava</v>
      </c>
    </row>
    <row r="10" spans="1:5">
      <c r="A10" s="14">
        <f>[6]List1!A8</f>
        <v>1</v>
      </c>
      <c r="B10" s="15" t="str">
        <f>[6]List2!B18</f>
        <v>Nováková Valentýna</v>
      </c>
      <c r="C10" s="16"/>
      <c r="D10" s="17" t="str">
        <f>[6]List1!D21</f>
        <v>TJ Meteor Č.Budějovice</v>
      </c>
      <c r="E10" s="51">
        <f>[6]List2!H18</f>
        <v>6.25</v>
      </c>
    </row>
    <row r="11" spans="1:5">
      <c r="A11" s="14">
        <f>[6]List1!A9</f>
        <v>2</v>
      </c>
      <c r="B11" s="21" t="str">
        <f>[6]List2!B11</f>
        <v>Tomandlová Marie – 2011</v>
      </c>
      <c r="C11" s="22"/>
      <c r="D11" s="17" t="str">
        <f>[6]List1!D14</f>
        <v>GSK Tábor</v>
      </c>
      <c r="E11" s="51">
        <f>[6]List2!H11</f>
        <v>6.2000000000000011</v>
      </c>
    </row>
    <row r="12" spans="1:5">
      <c r="A12" s="14">
        <f>[6]List1!A10</f>
        <v>3</v>
      </c>
      <c r="B12" s="15" t="str">
        <f>[6]List2!B9</f>
        <v>Šíblová Denisa – 2010</v>
      </c>
      <c r="C12" s="24"/>
      <c r="D12" s="17" t="str">
        <f>[6]List1!D12</f>
        <v>GSK Tábor</v>
      </c>
      <c r="E12" s="51">
        <f>[6]List2!H9</f>
        <v>5.9999999999999991</v>
      </c>
    </row>
    <row r="13" spans="1:5">
      <c r="A13" s="14">
        <f>[6]List1!A11</f>
        <v>4</v>
      </c>
      <c r="B13" s="21" t="str">
        <f>[6]List2!B16</f>
        <v>Panovská Anna – 2010</v>
      </c>
      <c r="C13" s="22"/>
      <c r="D13" s="17" t="str">
        <f>[6]List1!D19</f>
        <v>GSK Tábor</v>
      </c>
      <c r="E13" s="51">
        <f>[6]List2!H16</f>
        <v>5.8</v>
      </c>
    </row>
    <row r="14" spans="1:5">
      <c r="A14" s="14">
        <f>[6]List1!A12</f>
        <v>5</v>
      </c>
      <c r="B14" s="15" t="str">
        <f>[6]List2!B10</f>
        <v>Poutníková Natálie – 2010</v>
      </c>
      <c r="C14" s="26"/>
      <c r="D14" s="17" t="str">
        <f>[6]List1!D13</f>
        <v>GSK Tábor</v>
      </c>
      <c r="E14" s="51">
        <f>[6]List2!H10</f>
        <v>5.75</v>
      </c>
    </row>
    <row r="15" spans="1:5">
      <c r="A15" s="52">
        <v>6</v>
      </c>
      <c r="B15" s="21" t="str">
        <f>[6]List2!B17</f>
        <v>Krejčí Rozálie – 2010</v>
      </c>
      <c r="C15" s="16"/>
      <c r="D15" s="17" t="str">
        <f>[6]List1!D20</f>
        <v>TJ Sokol Tábor</v>
      </c>
      <c r="E15" s="51">
        <f>[6]List2!H17</f>
        <v>5.65</v>
      </c>
    </row>
    <row r="16" spans="1:5">
      <c r="A16" s="53">
        <v>7</v>
      </c>
      <c r="B16" s="21" t="str">
        <f>[6]List2!B6</f>
        <v>Voborníková Klára – 2010</v>
      </c>
      <c r="C16" s="25"/>
      <c r="D16" s="17" t="str">
        <f>[6]List1!D9</f>
        <v>TJ Sokol Tábor</v>
      </c>
      <c r="E16" s="51">
        <f>[6]List2!H6</f>
        <v>5.0999999999999996</v>
      </c>
    </row>
    <row r="17" spans="1:5">
      <c r="A17" s="29">
        <v>8</v>
      </c>
      <c r="B17" s="15" t="str">
        <f>[6]List2!B7</f>
        <v>Petrů Adéla – 2010</v>
      </c>
      <c r="C17" s="30"/>
      <c r="D17" s="31" t="str">
        <f>[6]List1!D10</f>
        <v>GSK Tábor</v>
      </c>
      <c r="E17" s="63">
        <f>[6]List2!H7</f>
        <v>4.1500000000000004</v>
      </c>
    </row>
    <row r="18" spans="1:5">
      <c r="A18" s="35">
        <v>9</v>
      </c>
      <c r="B18" s="36" t="str">
        <f>[6]List2!B8</f>
        <v>Saidová Kamila – 2010</v>
      </c>
      <c r="C18" s="36"/>
      <c r="D18" s="37" t="str">
        <f>[6]List1!D11</f>
        <v>GSK Tábor</v>
      </c>
      <c r="E18" s="64">
        <f>[6]List2!H8</f>
        <v>4.1000000000000005</v>
      </c>
    </row>
    <row r="19" spans="1:5" ht="15.75" thickBot="1">
      <c r="A19" s="43">
        <v>10</v>
      </c>
      <c r="B19" s="54" t="str">
        <f>[6]List2!B5</f>
        <v>Jenčíková Sabina – 2010</v>
      </c>
      <c r="C19" s="54"/>
      <c r="D19" s="46" t="str">
        <f>[6]List1!D8</f>
        <v>GSK Tábor</v>
      </c>
      <c r="E19" s="55">
        <f>[6]List2!H5</f>
        <v>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I15" sqref="I15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[7]List1!B3</f>
        <v>VÁNOČNÍ KAPŘÍK</v>
      </c>
      <c r="G3" s="2"/>
    </row>
    <row r="4" spans="1:7" ht="15.75">
      <c r="C4" s="4" t="str">
        <f>[7]List1!B4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[7]List1!B6</f>
        <v>kategorie I.A - 2005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[7]List1!D7</f>
        <v>BN</v>
      </c>
      <c r="F9" s="12" t="str">
        <f>[7]List1!E7</f>
        <v>Švihadlo</v>
      </c>
      <c r="G9" s="13" t="str">
        <f>[7]List1!F7</f>
        <v>Celkem</v>
      </c>
    </row>
    <row r="10" spans="1:7">
      <c r="A10" s="14">
        <f>[7]List1!A8</f>
        <v>1</v>
      </c>
      <c r="B10" s="15" t="str">
        <f>[7]List2!B16</f>
        <v>Horká Klára – 2005</v>
      </c>
      <c r="C10" s="16"/>
      <c r="D10" s="17" t="str">
        <f>[7]List1!C19</f>
        <v>TJ Meteor České Budějovice</v>
      </c>
      <c r="E10" s="18">
        <f>[7]List2!H16</f>
        <v>9</v>
      </c>
      <c r="F10" s="19">
        <f>[7]List2!N16</f>
        <v>8.8499999999999979</v>
      </c>
      <c r="G10" s="20">
        <f>[7]List2!O16</f>
        <v>17.849999999999998</v>
      </c>
    </row>
    <row r="11" spans="1:7">
      <c r="A11" s="14">
        <f>[7]List1!A9</f>
        <v>2</v>
      </c>
      <c r="B11" s="21" t="str">
        <f>[7]List2!B6</f>
        <v>Prieglová Aneta – 2005</v>
      </c>
      <c r="C11" s="25"/>
      <c r="D11" s="17" t="str">
        <f>[7]List1!C9</f>
        <v>TJ Meteor České Budějovice</v>
      </c>
      <c r="E11" s="18">
        <f>[7]List2!H6</f>
        <v>8.3000000000000007</v>
      </c>
      <c r="F11" s="19">
        <f>[7]List2!N6</f>
        <v>8.4500000000000028</v>
      </c>
      <c r="G11" s="23">
        <f>[7]List2!O6</f>
        <v>16.750000000000004</v>
      </c>
    </row>
    <row r="12" spans="1:7">
      <c r="A12" s="14">
        <f>[7]List1!A10</f>
        <v>3</v>
      </c>
      <c r="B12" s="15" t="str">
        <f>[7]List2!B19</f>
        <v>Štrbová Jasmína – 2005</v>
      </c>
      <c r="C12" s="16"/>
      <c r="D12" s="17" t="str">
        <f>[7]List1!C22</f>
        <v>TJ Meteor České Budějovice</v>
      </c>
      <c r="E12" s="18">
        <f>[7]List2!H19</f>
        <v>8.1000000000000014</v>
      </c>
      <c r="F12" s="19">
        <f>[7]List2!N19</f>
        <v>7.9500000000000011</v>
      </c>
      <c r="G12" s="23">
        <f>[7]List2!O19</f>
        <v>16.050000000000004</v>
      </c>
    </row>
    <row r="13" spans="1:7">
      <c r="A13" s="14">
        <f>[7]List1!A11</f>
        <v>4</v>
      </c>
      <c r="B13" s="21" t="str">
        <f>[7]List2!B10</f>
        <v>Klementová Kamila – 2005</v>
      </c>
      <c r="C13" s="25"/>
      <c r="D13" s="17" t="str">
        <f>[7]List1!C13</f>
        <v>TJ Tatran Volary</v>
      </c>
      <c r="E13" s="18">
        <f>[7]List2!H10</f>
        <v>7.7500000000000009</v>
      </c>
      <c r="F13" s="19">
        <f>[7]List2!N10</f>
        <v>8.15</v>
      </c>
      <c r="G13" s="23">
        <f>[7]List2!O10</f>
        <v>15.900000000000002</v>
      </c>
    </row>
    <row r="14" spans="1:7">
      <c r="A14" s="14">
        <f>[7]List1!A12</f>
        <v>5</v>
      </c>
      <c r="B14" s="15" t="str">
        <f>[7]List2!B12</f>
        <v>Kubešová Nela – 2005</v>
      </c>
      <c r="C14" s="26"/>
      <c r="D14" s="17" t="str">
        <f>[7]List1!C15</f>
        <v>TJ Meteor České Budějovice</v>
      </c>
      <c r="E14" s="18">
        <f>[7]List2!H12</f>
        <v>7.4500000000000011</v>
      </c>
      <c r="F14" s="19">
        <f>[7]List2!N12</f>
        <v>7.85</v>
      </c>
      <c r="G14" s="23">
        <f>[7]List2!O12</f>
        <v>15.3</v>
      </c>
    </row>
    <row r="15" spans="1:7">
      <c r="A15" s="52">
        <v>6</v>
      </c>
      <c r="B15" s="21" t="str">
        <f>[7]List2!B9</f>
        <v>Vavrochová Ilona – 2005</v>
      </c>
      <c r="C15" s="24"/>
      <c r="D15" s="17" t="str">
        <f>[7]List1!C12</f>
        <v>TJ Meteor České Budějovice</v>
      </c>
      <c r="E15" s="18">
        <f>[7]List2!H9</f>
        <v>8</v>
      </c>
      <c r="F15" s="19">
        <f>[7]List2!N9</f>
        <v>7.15</v>
      </c>
      <c r="G15" s="23">
        <f>[7]List2!O9</f>
        <v>15.15</v>
      </c>
    </row>
    <row r="16" spans="1:7">
      <c r="A16" s="53">
        <v>7</v>
      </c>
      <c r="B16" s="21" t="str">
        <f>[7]List2!B11</f>
        <v>Olivová Hana – 2005</v>
      </c>
      <c r="C16" s="22"/>
      <c r="D16" s="17" t="str">
        <f>[7]List1!C14</f>
        <v>GSK Tábor</v>
      </c>
      <c r="E16" s="18">
        <f>[7]List2!H11</f>
        <v>7.5</v>
      </c>
      <c r="F16" s="19">
        <f>[7]List2!N11</f>
        <v>7.55</v>
      </c>
      <c r="G16" s="23">
        <f>[7]List2!O11</f>
        <v>15.05</v>
      </c>
    </row>
    <row r="17" spans="1:7">
      <c r="A17" s="29">
        <v>8</v>
      </c>
      <c r="B17" s="15" t="str">
        <f>[7]List2!B15</f>
        <v>Ryjáčková Magda – 2005</v>
      </c>
      <c r="C17" s="30"/>
      <c r="D17" s="31" t="str">
        <f>[7]List1!C18</f>
        <v>TJ Meteor České Budějovice</v>
      </c>
      <c r="E17" s="32">
        <f>[7]List2!H15</f>
        <v>7.4500000000000011</v>
      </c>
      <c r="F17" s="33">
        <f>[7]List2!N15</f>
        <v>7.45</v>
      </c>
      <c r="G17" s="34">
        <f>[7]List2!O15</f>
        <v>14.900000000000002</v>
      </c>
    </row>
    <row r="18" spans="1:7">
      <c r="A18" s="35">
        <v>9</v>
      </c>
      <c r="B18" s="36" t="str">
        <f>[7]List2!B5</f>
        <v>Šlehoferová Natálie – 2005</v>
      </c>
      <c r="C18" s="36"/>
      <c r="D18" s="37" t="str">
        <f>[7]List1!C8</f>
        <v>MG TJ Spartak Hořovice</v>
      </c>
      <c r="E18" s="38">
        <f>[7]List2!H5</f>
        <v>6.9</v>
      </c>
      <c r="F18" s="39">
        <f>[7]List2!N5</f>
        <v>7.3000000000000016</v>
      </c>
      <c r="G18" s="40">
        <f>[7]List2!O5</f>
        <v>14.200000000000003</v>
      </c>
    </row>
    <row r="19" spans="1:7">
      <c r="A19" s="35">
        <v>10</v>
      </c>
      <c r="B19" s="41" t="str">
        <f>[7]List2!B8</f>
        <v>Krtilová Zuzana – 2005</v>
      </c>
      <c r="C19" s="41"/>
      <c r="D19" s="17" t="str">
        <f>[7]List1!C11</f>
        <v>MG TJ Spartak Hořovice</v>
      </c>
      <c r="E19" s="18">
        <f>[7]List2!H8</f>
        <v>6.35</v>
      </c>
      <c r="F19" s="19">
        <f>[7]List2!N8</f>
        <v>7.65</v>
      </c>
      <c r="G19" s="20">
        <f>[7]List2!O8</f>
        <v>14</v>
      </c>
    </row>
    <row r="20" spans="1:7">
      <c r="A20" s="35">
        <v>11</v>
      </c>
      <c r="B20" s="36" t="str">
        <f>[7]List2!B17</f>
        <v>Soldátová Martina – 2005</v>
      </c>
      <c r="C20" s="58"/>
      <c r="D20" s="17" t="str">
        <f>[7]List1!C20</f>
        <v>GSK Tábor</v>
      </c>
      <c r="E20" s="18">
        <f>[7]List2!H17</f>
        <v>6.15</v>
      </c>
      <c r="F20" s="19">
        <f>[7]List2!N17</f>
        <v>6.45</v>
      </c>
      <c r="G20" s="20">
        <f>[7]List2!O17</f>
        <v>12.600000000000001</v>
      </c>
    </row>
    <row r="21" spans="1:7">
      <c r="A21" s="35">
        <v>12</v>
      </c>
      <c r="B21" s="41" t="str">
        <f>[7]List2!B7</f>
        <v>Slunečková Agáta – 2005</v>
      </c>
      <c r="C21" s="42"/>
      <c r="D21" s="17" t="str">
        <f>[7]List1!C10</f>
        <v>GSK Tábor</v>
      </c>
      <c r="E21" s="18">
        <f>[7]List2!H7</f>
        <v>5.0999999999999988</v>
      </c>
      <c r="F21" s="19">
        <f>[7]List2!N7</f>
        <v>5.5</v>
      </c>
      <c r="G21" s="20">
        <f>[7]List2!O7</f>
        <v>10.599999999999998</v>
      </c>
    </row>
    <row r="22" spans="1:7" ht="15.75" thickBot="1">
      <c r="A22" s="43">
        <v>13</v>
      </c>
      <c r="B22" s="44" t="str">
        <f>[7]List2!B13</f>
        <v>Mrázková Karolína – 2005</v>
      </c>
      <c r="C22" s="45"/>
      <c r="D22" s="46" t="str">
        <f>[7]List1!C16</f>
        <v>TJ Sokol Tábor</v>
      </c>
      <c r="E22" s="47">
        <f>[7]List2!H13</f>
        <v>4</v>
      </c>
      <c r="F22" s="48">
        <f>[7]List2!N13</f>
        <v>4.0999999999999988</v>
      </c>
      <c r="G22" s="49">
        <f>[7]List2!O13</f>
        <v>8.0999999999999979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1" sqref="B11:G11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[1]List1!B3</f>
        <v>VÁNOČNÍ KAPŘÍK</v>
      </c>
      <c r="G3" s="2"/>
    </row>
    <row r="4" spans="1:7" ht="15.75">
      <c r="C4" s="4" t="str">
        <f>[1]List1!B4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[1]List1!B6</f>
        <v>kategorie I.B - 2006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[1]List1!D7</f>
        <v>BN</v>
      </c>
      <c r="F9" s="12" t="str">
        <f>[1]List1!E7</f>
        <v>Švihadlo</v>
      </c>
      <c r="G9" s="13" t="str">
        <f>[1]List1!F7</f>
        <v>Celkem</v>
      </c>
    </row>
    <row r="10" spans="1:7">
      <c r="A10" s="14">
        <f>[1]List1!A8</f>
        <v>1</v>
      </c>
      <c r="B10" s="15" t="str">
        <f>[1]List2!B13</f>
        <v>Máchová Sára – 2006</v>
      </c>
      <c r="C10" s="16"/>
      <c r="D10" s="17" t="str">
        <f>[1]List1!C16</f>
        <v>CMG Chemopetrol Litvínov</v>
      </c>
      <c r="E10" s="18">
        <f>[1]List2!H13</f>
        <v>8.2500000000000036</v>
      </c>
      <c r="F10" s="19">
        <f>[1]List2!N13</f>
        <v>7.5499999999999989</v>
      </c>
      <c r="G10" s="20">
        <f>[1]List2!O13</f>
        <v>15.800000000000002</v>
      </c>
    </row>
    <row r="11" spans="1:7">
      <c r="A11" s="14">
        <f>[1]List1!A9</f>
        <v>2</v>
      </c>
      <c r="B11" s="21" t="str">
        <f>[1]List2!B18</f>
        <v>Pašková Denisa – 2006</v>
      </c>
      <c r="C11" s="22"/>
      <c r="D11" s="17" t="str">
        <f>[1]List1!C21</f>
        <v>CMG Chemopetrol Litvínov</v>
      </c>
      <c r="E11" s="18">
        <f>[1]List2!H18</f>
        <v>7.9500000000000011</v>
      </c>
      <c r="F11" s="19">
        <f>[1]List2!N18</f>
        <v>7.0499999999999989</v>
      </c>
      <c r="G11" s="23">
        <f>[1]List2!O18</f>
        <v>15</v>
      </c>
    </row>
    <row r="12" spans="1:7">
      <c r="A12" s="14">
        <f>[1]List1!A10</f>
        <v>3</v>
      </c>
      <c r="B12" s="15" t="str">
        <f>[1]List2!B6</f>
        <v>Klementová Gabriela – 2006</v>
      </c>
      <c r="C12" s="24"/>
      <c r="D12" s="17" t="str">
        <f>[1]List1!C9</f>
        <v>TJ Tatran Volary</v>
      </c>
      <c r="E12" s="18">
        <f>[1]List2!H6</f>
        <v>7.15</v>
      </c>
      <c r="F12" s="19">
        <f>[1]List2!N6</f>
        <v>7.5</v>
      </c>
      <c r="G12" s="23">
        <f>[1]List2!O6</f>
        <v>14.65</v>
      </c>
    </row>
    <row r="13" spans="1:7">
      <c r="A13" s="14">
        <f>[1]List1!A11</f>
        <v>4</v>
      </c>
      <c r="B13" s="21" t="str">
        <f>[1]List2!B9</f>
        <v>Čechová Eliška – 2006</v>
      </c>
      <c r="C13" s="25"/>
      <c r="D13" s="17" t="str">
        <f>[1]List1!C12</f>
        <v>TJ Meteor České Budějovice</v>
      </c>
      <c r="E13" s="18">
        <f>[1]List2!H9</f>
        <v>7.299999999999998</v>
      </c>
      <c r="F13" s="19">
        <f>[1]List2!N9</f>
        <v>7</v>
      </c>
      <c r="G13" s="23">
        <f>[1]List2!O9</f>
        <v>14.299999999999997</v>
      </c>
    </row>
    <row r="14" spans="1:7">
      <c r="A14" s="14">
        <f>[1]List1!A12</f>
        <v>5</v>
      </c>
      <c r="B14" s="15" t="str">
        <f>[1]List2!B10</f>
        <v>Šebestová Natálie – 2006</v>
      </c>
      <c r="C14" s="26"/>
      <c r="D14" s="17" t="str">
        <f>[1]List1!C13</f>
        <v>TJ Tatran Volary</v>
      </c>
      <c r="E14" s="18">
        <f>[1]List2!H10</f>
        <v>7.05</v>
      </c>
      <c r="F14" s="19">
        <f>[1]List2!N10</f>
        <v>7.05</v>
      </c>
      <c r="G14" s="23">
        <f>[1]List2!O10</f>
        <v>14.1</v>
      </c>
    </row>
    <row r="15" spans="1:7">
      <c r="A15" s="27" t="s">
        <v>4</v>
      </c>
      <c r="B15" s="21" t="str">
        <f>[1]List2!B8</f>
        <v>Bláhová Kateřina – 2006</v>
      </c>
      <c r="C15" s="24"/>
      <c r="D15" s="17" t="str">
        <f>[1]List1!C11</f>
        <v>CMG Chemopetrol Litvínov</v>
      </c>
      <c r="E15" s="18">
        <f>[1]List2!H8</f>
        <v>7.1499999999999977</v>
      </c>
      <c r="F15" s="19">
        <f>[1]List2!N8</f>
        <v>6.75</v>
      </c>
      <c r="G15" s="23">
        <f>[1]List2!O8</f>
        <v>13.899999999999999</v>
      </c>
    </row>
    <row r="16" spans="1:7">
      <c r="A16" s="28" t="s">
        <v>4</v>
      </c>
      <c r="B16" s="21" t="str">
        <f>[1]List2!B15</f>
        <v>Čížková Barbora – 2006</v>
      </c>
      <c r="C16" s="22"/>
      <c r="D16" s="17" t="str">
        <f>[1]List1!C18</f>
        <v>TJ Meteor České Budějovice</v>
      </c>
      <c r="E16" s="18">
        <f>[1]List2!H15</f>
        <v>7.049999999999998</v>
      </c>
      <c r="F16" s="19">
        <f>[1]List2!N15</f>
        <v>6.85</v>
      </c>
      <c r="G16" s="23">
        <f>[1]List2!O15</f>
        <v>13.899999999999999</v>
      </c>
    </row>
    <row r="17" spans="1:7">
      <c r="A17" s="29">
        <v>8</v>
      </c>
      <c r="B17" s="15" t="str">
        <f>[1]List2!B19</f>
        <v>Hořejší Monika – 2006</v>
      </c>
      <c r="C17" s="30"/>
      <c r="D17" s="31" t="str">
        <f>[1]List1!C22</f>
        <v>GSK Tábor</v>
      </c>
      <c r="E17" s="32">
        <f>[1]List2!H19</f>
        <v>7.1000000000000023</v>
      </c>
      <c r="F17" s="33">
        <f>[1]List2!N19</f>
        <v>6.7000000000000011</v>
      </c>
      <c r="G17" s="34">
        <f>[1]List2!O19</f>
        <v>13.800000000000004</v>
      </c>
    </row>
    <row r="18" spans="1:7">
      <c r="A18" s="35">
        <v>9</v>
      </c>
      <c r="B18" s="36" t="str">
        <f>[1]List2!B5</f>
        <v>Burešová Edita – 2006</v>
      </c>
      <c r="C18" s="36"/>
      <c r="D18" s="37" t="str">
        <f>[1]List1!C8</f>
        <v>MG TJ Spartak Hořovice</v>
      </c>
      <c r="E18" s="38">
        <f>[1]List2!H5</f>
        <v>6.8500000000000014</v>
      </c>
      <c r="F18" s="39">
        <f>[1]List2!N5</f>
        <v>6.65</v>
      </c>
      <c r="G18" s="40">
        <f>[1]List2!O5</f>
        <v>13.500000000000002</v>
      </c>
    </row>
    <row r="19" spans="1:7">
      <c r="A19" s="35">
        <v>10</v>
      </c>
      <c r="B19" s="41" t="str">
        <f>[1]List2!B7</f>
        <v>Trčková Eliška – 2006</v>
      </c>
      <c r="C19" s="42"/>
      <c r="D19" s="17" t="str">
        <f>[1]List1!C10</f>
        <v>GSK Tábor</v>
      </c>
      <c r="E19" s="18">
        <f>[1]List2!H7</f>
        <v>5.7000000000000011</v>
      </c>
      <c r="F19" s="19">
        <f>[1]List2!N7</f>
        <v>5.25</v>
      </c>
      <c r="G19" s="20">
        <f>[1]List2!O7</f>
        <v>10.950000000000001</v>
      </c>
    </row>
    <row r="20" spans="1:7" ht="15.75" thickBot="1">
      <c r="A20" s="43">
        <v>11</v>
      </c>
      <c r="B20" s="44" t="str">
        <f>[1]List2!B17</f>
        <v>Vyhnánková Kateřina – 2006</v>
      </c>
      <c r="C20" s="45"/>
      <c r="D20" s="46" t="str">
        <f>[1]List1!C20</f>
        <v>TJ Sokol Tábor</v>
      </c>
      <c r="E20" s="47">
        <f>[1]List2!H17</f>
        <v>4.7999999999999989</v>
      </c>
      <c r="F20" s="48">
        <f>[1]List2!N17</f>
        <v>4.3</v>
      </c>
      <c r="G20" s="49">
        <f>[1]List2!O17</f>
        <v>9.0999999999999979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1" sqref="J11"/>
    </sheetView>
  </sheetViews>
  <sheetFormatPr defaultRowHeight="15"/>
  <cols>
    <col min="1" max="1" width="3.7109375" customWidth="1"/>
    <col min="2" max="7" width="12.7109375" customWidth="1"/>
  </cols>
  <sheetData>
    <row r="1" spans="1:7" ht="18">
      <c r="B1" s="1" t="s">
        <v>0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[8]List1!B3</f>
        <v>VÁNOČNÍ KAPŘÍK</v>
      </c>
      <c r="G3" s="2"/>
    </row>
    <row r="4" spans="1:7" ht="15.75">
      <c r="C4" s="4" t="str">
        <f>[8]List1!B4</f>
        <v>TÁBOR 13.12.2014</v>
      </c>
      <c r="D4" s="4"/>
      <c r="G4" s="2"/>
    </row>
    <row r="5" spans="1:7" ht="15.75">
      <c r="C5" s="4"/>
      <c r="D5" s="4"/>
      <c r="G5" s="2"/>
    </row>
    <row r="6" spans="1:7" ht="21">
      <c r="C6" s="5" t="str">
        <f>[8]List1!B6</f>
        <v>kategorie II - 2003-2004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1</v>
      </c>
      <c r="B9" s="8" t="s">
        <v>2</v>
      </c>
      <c r="C9" s="9"/>
      <c r="D9" s="10" t="s">
        <v>3</v>
      </c>
      <c r="E9" s="11" t="str">
        <f>[8]List1!D7</f>
        <v>Švihadlo</v>
      </c>
      <c r="F9" s="12" t="str">
        <f>[8]List1!E7</f>
        <v>Obruč</v>
      </c>
      <c r="G9" s="13" t="str">
        <f>[8]List1!F7</f>
        <v>Celkem</v>
      </c>
    </row>
    <row r="10" spans="1:7">
      <c r="A10" s="14">
        <f>[8]List1!A8</f>
        <v>1</v>
      </c>
      <c r="B10" s="15" t="str">
        <f>[8]List2!B22</f>
        <v>Vejsadová Klára – 2003</v>
      </c>
      <c r="C10" s="16"/>
      <c r="D10" s="17" t="str">
        <f>[8]List1!C25</f>
        <v>TJ Meteor České Budějovice</v>
      </c>
      <c r="E10" s="18">
        <f>[8]List2!H22</f>
        <v>8.0500000000000007</v>
      </c>
      <c r="F10" s="19">
        <f>[8]List2!N22</f>
        <v>7.95</v>
      </c>
      <c r="G10" s="20">
        <f>[8]List2!O22</f>
        <v>16</v>
      </c>
    </row>
    <row r="11" spans="1:7">
      <c r="A11" s="14">
        <f>[8]List1!A9</f>
        <v>2</v>
      </c>
      <c r="B11" s="21" t="str">
        <f>[8]List2!B15</f>
        <v>Zdrhová Jana - 2003</v>
      </c>
      <c r="C11" s="22"/>
      <c r="D11" s="17" t="str">
        <f>[8]List1!C18</f>
        <v>TJ Meteor České Budějovice</v>
      </c>
      <c r="E11" s="18">
        <f>[8]List2!H15</f>
        <v>7.9499999999999975</v>
      </c>
      <c r="F11" s="19">
        <f>[8]List2!N15</f>
        <v>7.75</v>
      </c>
      <c r="G11" s="23">
        <f>[8]List2!O15</f>
        <v>15.699999999999998</v>
      </c>
    </row>
    <row r="12" spans="1:7">
      <c r="A12" s="14">
        <f>[8]List1!A10</f>
        <v>3</v>
      </c>
      <c r="B12" s="15" t="str">
        <f>[8]List2!B20</f>
        <v>Novotná Nela – 2004</v>
      </c>
      <c r="C12" s="16"/>
      <c r="D12" s="17" t="str">
        <f>[8]List1!C23</f>
        <v>TJ Meteor České Budějovice</v>
      </c>
      <c r="E12" s="18">
        <f>[8]List2!H20</f>
        <v>7.6999999999999993</v>
      </c>
      <c r="F12" s="19">
        <f>[8]List2!N20</f>
        <v>7.75</v>
      </c>
      <c r="G12" s="23">
        <f>[8]List2!O20</f>
        <v>15.45</v>
      </c>
    </row>
    <row r="13" spans="1:7">
      <c r="A13" s="90" t="s">
        <v>12</v>
      </c>
      <c r="B13" s="21" t="str">
        <f>[8]List2!B7</f>
        <v>Vrbová Lucie – 2004</v>
      </c>
      <c r="C13" s="22"/>
      <c r="D13" s="17" t="str">
        <f>[8]List1!C10</f>
        <v>CMG Chemopetrol Litvínov</v>
      </c>
      <c r="E13" s="18">
        <f>[8]List2!H7</f>
        <v>7.8000000000000016</v>
      </c>
      <c r="F13" s="19">
        <f>[8]List2!N7</f>
        <v>7.5500000000000007</v>
      </c>
      <c r="G13" s="23">
        <f>[8]List2!O7</f>
        <v>15.350000000000001</v>
      </c>
    </row>
    <row r="14" spans="1:7">
      <c r="A14" s="90" t="s">
        <v>12</v>
      </c>
      <c r="B14" s="15" t="str">
        <f>[8]List2!B18</f>
        <v>Herzlová Denisa – 2003</v>
      </c>
      <c r="C14" s="56"/>
      <c r="D14" s="17" t="str">
        <f>[8]List1!C21</f>
        <v>TJ SPKV</v>
      </c>
      <c r="E14" s="18">
        <f>[8]List2!H18</f>
        <v>7.6499999999999986</v>
      </c>
      <c r="F14" s="19">
        <f>[8]List2!N18</f>
        <v>7.6999999999999993</v>
      </c>
      <c r="G14" s="23">
        <f>[8]List2!O18</f>
        <v>15.349999999999998</v>
      </c>
    </row>
    <row r="15" spans="1:7">
      <c r="A15" s="52">
        <v>6</v>
      </c>
      <c r="B15" s="21" t="str">
        <f>[8]List2!B10</f>
        <v>Komendová Nikola – 2004</v>
      </c>
      <c r="C15" s="24"/>
      <c r="D15" s="17" t="str">
        <f>[8]List1!C13</f>
        <v>GSK Tábor</v>
      </c>
      <c r="E15" s="18">
        <f>[8]List2!H10</f>
        <v>7.7499999999999991</v>
      </c>
      <c r="F15" s="19">
        <f>[8]List2!N10</f>
        <v>7.4500000000000011</v>
      </c>
      <c r="G15" s="23">
        <f>[8]List2!O10</f>
        <v>15.2</v>
      </c>
    </row>
    <row r="16" spans="1:7">
      <c r="A16" s="53">
        <v>7</v>
      </c>
      <c r="B16" s="15" t="str">
        <f>[8]List2!B5</f>
        <v>Vaňková Zdeňka – 2003</v>
      </c>
      <c r="C16" s="25"/>
      <c r="D16" s="17" t="str">
        <f>[8]List1!C8</f>
        <v>TJ SPKV</v>
      </c>
      <c r="E16" s="18">
        <f>[8]List2!H5</f>
        <v>7.35</v>
      </c>
      <c r="F16" s="19">
        <f>[8]List2!N5</f>
        <v>7.8000000000000016</v>
      </c>
      <c r="G16" s="23">
        <f>[8]List2!O5</f>
        <v>15.150000000000002</v>
      </c>
    </row>
    <row r="17" spans="1:7">
      <c r="A17" s="29">
        <v>8</v>
      </c>
      <c r="B17" s="15" t="str">
        <f>[8]List2!B9</f>
        <v>Stejskalová Nikola – 2003</v>
      </c>
      <c r="C17" s="57"/>
      <c r="D17" s="31" t="str">
        <f>[8]List1!C12</f>
        <v>TJ Meteor České Budějovice</v>
      </c>
      <c r="E17" s="32">
        <f>[8]List2!H9</f>
        <v>7.4</v>
      </c>
      <c r="F17" s="33">
        <f>[8]List2!N9</f>
        <v>7.700000000000002</v>
      </c>
      <c r="G17" s="34">
        <f>[8]List2!O9</f>
        <v>15.100000000000001</v>
      </c>
    </row>
    <row r="18" spans="1:7">
      <c r="A18" s="35">
        <v>9</v>
      </c>
      <c r="B18" s="36" t="str">
        <f>[8]List2!B19</f>
        <v>Komendová Aneta – 2004</v>
      </c>
      <c r="C18" s="86"/>
      <c r="D18" s="37" t="str">
        <f>[8]List1!C22</f>
        <v>GSK Tábor</v>
      </c>
      <c r="E18" s="38">
        <f>[8]List2!H19</f>
        <v>7.3499999999999988</v>
      </c>
      <c r="F18" s="39">
        <f>[8]List2!N19</f>
        <v>7.7000000000000011</v>
      </c>
      <c r="G18" s="40">
        <f>[8]List2!O19</f>
        <v>15.05</v>
      </c>
    </row>
    <row r="19" spans="1:7">
      <c r="A19" s="35">
        <v>10</v>
      </c>
      <c r="B19" s="41" t="str">
        <f>[8]List2!B17</f>
        <v>Květoňová Kateřina – 2004</v>
      </c>
      <c r="C19" s="42"/>
      <c r="D19" s="17" t="str">
        <f>[8]List1!C20</f>
        <v>GSK Tábor</v>
      </c>
      <c r="E19" s="18">
        <f>[8]List2!H17</f>
        <v>7.35</v>
      </c>
      <c r="F19" s="19">
        <f>[8]List2!N17</f>
        <v>7.6499999999999995</v>
      </c>
      <c r="G19" s="20">
        <f>[8]List2!O17</f>
        <v>15</v>
      </c>
    </row>
    <row r="20" spans="1:7">
      <c r="A20" s="35">
        <v>11</v>
      </c>
      <c r="B20" s="36" t="str">
        <f>[8]List2!B12</f>
        <v>Kopečná Viktorie – 2004</v>
      </c>
      <c r="C20" s="59"/>
      <c r="D20" s="17" t="str">
        <f>[8]List1!C15</f>
        <v>TJ Meteor České Budějovice</v>
      </c>
      <c r="E20" s="18">
        <f>[8]List2!H12</f>
        <v>7.2999999999999989</v>
      </c>
      <c r="F20" s="19">
        <f>[8]List2!N12</f>
        <v>7.6499999999999995</v>
      </c>
      <c r="G20" s="20">
        <f>[8]List2!O12</f>
        <v>14.95</v>
      </c>
    </row>
    <row r="21" spans="1:7">
      <c r="A21" s="35">
        <v>12</v>
      </c>
      <c r="B21" s="41" t="str">
        <f>[8]List2!B16</f>
        <v>Doležalová Jana – 2003</v>
      </c>
      <c r="C21" s="42"/>
      <c r="D21" s="17" t="str">
        <f>[8]List1!C19</f>
        <v>TJ SPKV</v>
      </c>
      <c r="E21" s="18">
        <f>[8]List2!H16</f>
        <v>6.7499999999999991</v>
      </c>
      <c r="F21" s="19">
        <f>[8]List2!N16</f>
        <v>7.9499999999999993</v>
      </c>
      <c r="G21" s="20">
        <f>[8]List2!O16</f>
        <v>14.7</v>
      </c>
    </row>
    <row r="22" spans="1:7">
      <c r="A22" s="35">
        <v>13</v>
      </c>
      <c r="B22" s="36" t="str">
        <f>[8]List2!B11</f>
        <v>Luňáková Julie – 2003</v>
      </c>
      <c r="C22" s="58"/>
      <c r="D22" s="17" t="str">
        <f>[8]List1!C14</f>
        <v>MIKA Chomutov</v>
      </c>
      <c r="E22" s="18">
        <f>[8]List2!H11</f>
        <v>7.0000000000000009</v>
      </c>
      <c r="F22" s="19">
        <f>[8]List2!N11</f>
        <v>7.35</v>
      </c>
      <c r="G22" s="20">
        <f>[8]List2!O11</f>
        <v>14.350000000000001</v>
      </c>
    </row>
    <row r="23" spans="1:7">
      <c r="A23" s="35">
        <v>14</v>
      </c>
      <c r="B23" s="41" t="str">
        <f>[8]List2!B8</f>
        <v>Vlasáková Nela – 2004</v>
      </c>
      <c r="C23" s="41"/>
      <c r="D23" s="17" t="str">
        <f>[8]List1!C11</f>
        <v>MIKA Chomutov</v>
      </c>
      <c r="E23" s="18">
        <f>[8]List2!H8</f>
        <v>7.1000000000000014</v>
      </c>
      <c r="F23" s="19">
        <f>[8]List2!N8</f>
        <v>6.8</v>
      </c>
      <c r="G23" s="20">
        <f>[8]List2!O8</f>
        <v>13.900000000000002</v>
      </c>
    </row>
    <row r="24" spans="1:7">
      <c r="A24" s="35">
        <v>15</v>
      </c>
      <c r="B24" s="36" t="str">
        <f>[8]List2!B21</f>
        <v>Vodičková Kateřina – 2004</v>
      </c>
      <c r="C24" s="58"/>
      <c r="D24" s="17" t="str">
        <f>[8]List1!C24</f>
        <v>CMG Chemopetrol Litvínov</v>
      </c>
      <c r="E24" s="18">
        <f>[8]List2!H21</f>
        <v>6.9500000000000011</v>
      </c>
      <c r="F24" s="19">
        <f>[8]List2!N21</f>
        <v>6.25</v>
      </c>
      <c r="G24" s="20">
        <f>[8]List2!O21</f>
        <v>13.200000000000001</v>
      </c>
    </row>
    <row r="25" spans="1:7" ht="15.75" thickBot="1">
      <c r="A25" s="43">
        <v>16</v>
      </c>
      <c r="B25" s="54" t="str">
        <f>[8]List2!B14</f>
        <v>Dohnalová Linda – 2003</v>
      </c>
      <c r="C25" s="91"/>
      <c r="D25" s="46" t="str">
        <f>[8]List1!C17</f>
        <v>GSK Tábor</v>
      </c>
      <c r="E25" s="47">
        <f>[8]List2!H14</f>
        <v>6.3499999999999988</v>
      </c>
      <c r="F25" s="48">
        <f>[8]List2!N14</f>
        <v>6.6999999999999993</v>
      </c>
      <c r="G25" s="49">
        <f>[8]List2!O14</f>
        <v>13.049999999999997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List1</vt:lpstr>
      <vt:lpstr>0.A</vt:lpstr>
      <vt:lpstr>0.B</vt:lpstr>
      <vt:lpstr>0.C</vt:lpstr>
      <vt:lpstr>0.D</vt:lpstr>
      <vt:lpstr>0.E</vt:lpstr>
      <vt:lpstr>I.A</vt:lpstr>
      <vt:lpstr>I.B</vt:lpstr>
      <vt:lpstr>II</vt:lpstr>
      <vt:lpstr>III</vt:lpstr>
      <vt:lpstr>IV</vt:lpstr>
      <vt:lpstr>ženy</vt:lpstr>
      <vt:lpstr>SS-0</vt:lpstr>
      <vt:lpstr>SS-I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2014-12-13T18:52:47Z</dcterms:created>
  <dcterms:modified xsi:type="dcterms:W3CDTF">2014-12-13T19:23:14Z</dcterms:modified>
</cp:coreProperties>
</file>